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VL KKCHOTT B47" sheetId="1" r:id="rId1"/>
    <sheet name="Pomocný1CHOB47" sheetId="2" r:id="rId2"/>
    <sheet name="Pomocný2CHOB4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bursova</author>
  </authors>
  <commentList>
    <comment ref="H8" authorId="0">
      <text>
        <r>
          <rPr>
            <sz val="8"/>
            <rFont val="Tahoma"/>
            <family val="2"/>
          </rPr>
          <t xml:space="preserve">pomocné body
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8"/>
            <rFont val="Tahoma"/>
            <family val="2"/>
          </rPr>
          <t xml:space="preserve">body
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<sst xmlns="http://schemas.openxmlformats.org/spreadsheetml/2006/main" count="149" uniqueCount="101">
  <si>
    <t>Priezvisko, meno</t>
  </si>
  <si>
    <t>Pripravoval(a)</t>
  </si>
  <si>
    <t>Priemerný bodový zisk</t>
  </si>
  <si>
    <t>% úspešnosti</t>
  </si>
  <si>
    <t>št.č.</t>
  </si>
  <si>
    <t>Výsledková listina krajského kola Chemickej olympiády</t>
  </si>
  <si>
    <t>b</t>
  </si>
  <si>
    <t>Poradie</t>
  </si>
  <si>
    <t>(b)</t>
  </si>
  <si>
    <t>Súťaž. č.</t>
  </si>
  <si>
    <t>Názov a adresa školy</t>
  </si>
  <si>
    <t>Teória spolu</t>
  </si>
  <si>
    <t>CELKOM (b)</t>
  </si>
  <si>
    <t>Ú R (min. 40%)</t>
  </si>
  <si>
    <t>Prax spolu</t>
  </si>
  <si>
    <t>Ú L O H A  1</t>
  </si>
  <si>
    <t>O1</t>
  </si>
  <si>
    <t>A</t>
  </si>
  <si>
    <t>B</t>
  </si>
  <si>
    <t>C</t>
  </si>
  <si>
    <t>D</t>
  </si>
  <si>
    <t>Spolu</t>
  </si>
  <si>
    <t>O2</t>
  </si>
  <si>
    <t>ORGANICKÁ CHÉMIA</t>
  </si>
  <si>
    <t>Spolu prax</t>
  </si>
  <si>
    <t>Všeobecná a anorg. chémia</t>
  </si>
  <si>
    <t>Organická chémia</t>
  </si>
  <si>
    <t>Nezúčastnili sa</t>
  </si>
  <si>
    <t>47. ročník, školský rok 2010/2011, kategória B</t>
  </si>
  <si>
    <t>Ú 2</t>
  </si>
  <si>
    <t>SÚ 1</t>
  </si>
  <si>
    <t>SÚ 2</t>
  </si>
  <si>
    <t>Ú L O H A   2</t>
  </si>
  <si>
    <t xml:space="preserve">Ú L O H A   3   </t>
  </si>
  <si>
    <t>SÚ 3</t>
  </si>
  <si>
    <t>priemer</t>
  </si>
  <si>
    <t>% úsp.</t>
  </si>
  <si>
    <t>POMOCNÝ HÁROK PRE ANORGANICKÚ CHÉMIU KKCHO B47</t>
  </si>
  <si>
    <t>KKCHO B47</t>
  </si>
  <si>
    <t>Szabová, Dominika</t>
  </si>
  <si>
    <t>G VM Sereď</t>
  </si>
  <si>
    <t>Balážová, Mária</t>
  </si>
  <si>
    <t>GFVS Skalica</t>
  </si>
  <si>
    <t>Beláň, Ondrej</t>
  </si>
  <si>
    <t>G PdC Piešťany</t>
  </si>
  <si>
    <t>Brezovan, Marek</t>
  </si>
  <si>
    <t>SOŠ Hlohovec</t>
  </si>
  <si>
    <t>Cepková, Monika</t>
  </si>
  <si>
    <t>GJH Trnava</t>
  </si>
  <si>
    <t>Chovančík, Oliver</t>
  </si>
  <si>
    <t>Fančovič, Tomáš</t>
  </si>
  <si>
    <t>GAM Trnava</t>
  </si>
  <si>
    <t>Gaálová, Erika</t>
  </si>
  <si>
    <t>Gm  AV Dunajská Streda</t>
  </si>
  <si>
    <t>Hanáček, Marek</t>
  </si>
  <si>
    <t>ŠG Trnava</t>
  </si>
  <si>
    <t xml:space="preserve">Hašo, Marek </t>
  </si>
  <si>
    <t>Holecová, Denisa</t>
  </si>
  <si>
    <t xml:space="preserve">Janotová, Kristína </t>
  </si>
  <si>
    <t>Ješko, Matúš</t>
  </si>
  <si>
    <t>G IK Hlohovec</t>
  </si>
  <si>
    <t>Kerényi, Péter</t>
  </si>
  <si>
    <t>Gm IM Šamorín</t>
  </si>
  <si>
    <t>Kleštincová, Barbora</t>
  </si>
  <si>
    <t>Klosková, Lucia</t>
  </si>
  <si>
    <t>Koszorús, Zsolt</t>
  </si>
  <si>
    <t>Krchňavý, Rastislav</t>
  </si>
  <si>
    <t>Krivosudská, Patrícia</t>
  </si>
  <si>
    <t>Lacinová, Lucia</t>
  </si>
  <si>
    <t>Laliová, Dominika</t>
  </si>
  <si>
    <t>Lúčna, Nina</t>
  </si>
  <si>
    <t>Nagy, Tibor</t>
  </si>
  <si>
    <t>Kohilová, Katarína</t>
  </si>
  <si>
    <t>Šišan, Peter</t>
  </si>
  <si>
    <t>Žemľová, Michaela</t>
  </si>
  <si>
    <t>Štrbová, Alica</t>
  </si>
  <si>
    <t>Tomeková, Kristína</t>
  </si>
  <si>
    <t>Války, Marek</t>
  </si>
  <si>
    <t>Žiačková, Noémi</t>
  </si>
  <si>
    <t>G ZK Galanta</t>
  </si>
  <si>
    <t>Zifčaková, Anežka</t>
  </si>
  <si>
    <t>PaedDr. Ivan Hnát</t>
  </si>
  <si>
    <t>Ing. Erika Horváthová</t>
  </si>
  <si>
    <t>Mgr. Oľga Gliviaková, A. Kocian</t>
  </si>
  <si>
    <t>RNDr. Iveta Černá</t>
  </si>
  <si>
    <t>Ing. Eva Žatkuláková</t>
  </si>
  <si>
    <t>PaedDr. Péter Egri</t>
  </si>
  <si>
    <t>Mgr. Marta Szalóová</t>
  </si>
  <si>
    <t>Mgr. Ľubomíra Krajčová</t>
  </si>
  <si>
    <t xml:space="preserve">Ing. Gustáv Fröhlich </t>
  </si>
  <si>
    <t>Mgr. Ilona Szentandrási</t>
  </si>
  <si>
    <t>Rok</t>
  </si>
  <si>
    <t>Narod.</t>
  </si>
  <si>
    <t>Gm AV Dun. Streda</t>
  </si>
  <si>
    <t>vzdala prax</t>
  </si>
  <si>
    <t>TRNAVSKÝ kraj, 14. 4. 2011, miesto: G JH Trnava, Na Hlinách 30</t>
  </si>
  <si>
    <t>Ing. Kyseľová, Ing. Urminská, Ing. Pňačeková</t>
  </si>
  <si>
    <t xml:space="preserve"> </t>
  </si>
  <si>
    <t>Nedokončili</t>
  </si>
  <si>
    <r>
      <t xml:space="preserve">POMOCNÝ HÁROK PRE VÝPOČET BODOV ZA </t>
    </r>
    <r>
      <rPr>
        <b/>
        <sz val="12"/>
        <color indexed="48"/>
        <rFont val="Arial CE"/>
        <family val="2"/>
      </rPr>
      <t>ORGANICKÚ CHÉMIU</t>
    </r>
    <r>
      <rPr>
        <b/>
        <sz val="12"/>
        <rFont val="Arial CE"/>
        <family val="2"/>
      </rPr>
      <t xml:space="preserve"> </t>
    </r>
    <r>
      <rPr>
        <b/>
        <sz val="12"/>
        <color indexed="10"/>
        <rFont val="Arial CE"/>
        <family val="2"/>
      </rPr>
      <t xml:space="preserve"> A PRAX</t>
    </r>
  </si>
  <si>
    <t>Predseda KK CHO v Trnave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</si>
</sst>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6"/>
      <name val="Arial CE"/>
      <family val="0"/>
    </font>
    <font>
      <sz val="8"/>
      <name val="Tahoma"/>
      <family val="0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48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60"/>
      <color indexed="14"/>
      <name val="Arial Narrow"/>
      <family val="0"/>
    </font>
    <font>
      <sz val="8"/>
      <name val="Arial CE"/>
      <family val="0"/>
    </font>
    <font>
      <sz val="7"/>
      <name val="Arial CE"/>
      <family val="0"/>
    </font>
    <font>
      <sz val="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7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i/>
      <sz val="12"/>
      <name val="Times New Roman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3" xfId="0" applyNumberFormat="1" applyFont="1" applyBorder="1" applyAlignment="1">
      <alignment horizontal="center"/>
    </xf>
    <xf numFmtId="188" fontId="13" fillId="0" borderId="14" xfId="0" applyNumberFormat="1" applyFont="1" applyBorder="1" applyAlignment="1">
      <alignment horizontal="center"/>
    </xf>
    <xf numFmtId="188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8" fontId="13" fillId="0" borderId="1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8" fontId="13" fillId="0" borderId="23" xfId="0" applyNumberFormat="1" applyFont="1" applyBorder="1" applyAlignment="1">
      <alignment horizontal="center"/>
    </xf>
    <xf numFmtId="188" fontId="13" fillId="0" borderId="2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38" fillId="0" borderId="22" xfId="0" applyFont="1" applyBorder="1" applyAlignment="1">
      <alignment horizontal="center"/>
    </xf>
    <xf numFmtId="2" fontId="38" fillId="0" borderId="36" xfId="0" applyNumberFormat="1" applyFont="1" applyBorder="1" applyAlignment="1">
      <alignment horizontal="center"/>
    </xf>
    <xf numFmtId="2" fontId="38" fillId="0" borderId="4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18" xfId="0" applyNumberFormat="1" applyFont="1" applyFill="1" applyBorder="1" applyAlignment="1">
      <alignment horizontal="center"/>
    </xf>
    <xf numFmtId="188" fontId="0" fillId="0" borderId="30" xfId="0" applyNumberFormat="1" applyFont="1" applyFill="1" applyBorder="1" applyAlignment="1">
      <alignment horizontal="center"/>
    </xf>
    <xf numFmtId="188" fontId="0" fillId="0" borderId="29" xfId="0" applyNumberFormat="1" applyFont="1" applyFill="1" applyBorder="1" applyAlignment="1">
      <alignment horizontal="center"/>
    </xf>
    <xf numFmtId="188" fontId="0" fillId="0" borderId="29" xfId="0" applyNumberFormat="1" applyFill="1" applyBorder="1" applyAlignment="1">
      <alignment horizontal="center"/>
    </xf>
    <xf numFmtId="188" fontId="0" fillId="0" borderId="18" xfId="0" applyNumberFormat="1" applyFill="1" applyBorder="1" applyAlignment="1">
      <alignment horizontal="center"/>
    </xf>
    <xf numFmtId="188" fontId="0" fillId="0" borderId="30" xfId="0" applyNumberForma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2" fontId="38" fillId="17" borderId="22" xfId="0" applyNumberFormat="1" applyFont="1" applyFill="1" applyBorder="1" applyAlignment="1">
      <alignment horizontal="center"/>
    </xf>
    <xf numFmtId="188" fontId="39" fillId="0" borderId="37" xfId="0" applyNumberFormat="1" applyFont="1" applyBorder="1" applyAlignment="1">
      <alignment horizontal="center"/>
    </xf>
    <xf numFmtId="188" fontId="39" fillId="0" borderId="44" xfId="0" applyNumberFormat="1" applyFont="1" applyBorder="1" applyAlignment="1">
      <alignment horizontal="center"/>
    </xf>
    <xf numFmtId="2" fontId="39" fillId="17" borderId="38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188" fontId="10" fillId="0" borderId="33" xfId="0" applyNumberFormat="1" applyFont="1" applyFill="1" applyBorder="1" applyAlignment="1">
      <alignment horizontal="center"/>
    </xf>
    <xf numFmtId="188" fontId="10" fillId="0" borderId="35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188" fontId="10" fillId="0" borderId="32" xfId="0" applyNumberFormat="1" applyFont="1" applyFill="1" applyBorder="1" applyAlignment="1">
      <alignment horizontal="center"/>
    </xf>
    <xf numFmtId="2" fontId="43" fillId="0" borderId="33" xfId="0" applyNumberFormat="1" applyFont="1" applyFill="1" applyBorder="1" applyAlignment="1">
      <alignment horizontal="center"/>
    </xf>
    <xf numFmtId="0" fontId="10" fillId="17" borderId="45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188" fontId="1" fillId="17" borderId="23" xfId="0" applyNumberFormat="1" applyFont="1" applyFill="1" applyBorder="1" applyAlignment="1">
      <alignment horizontal="center"/>
    </xf>
    <xf numFmtId="188" fontId="1" fillId="17" borderId="24" xfId="0" applyNumberFormat="1" applyFont="1" applyFill="1" applyBorder="1" applyAlignment="1">
      <alignment horizontal="center"/>
    </xf>
    <xf numFmtId="2" fontId="10" fillId="17" borderId="38" xfId="0" applyNumberFormat="1" applyFont="1" applyFill="1" applyBorder="1" applyAlignment="1">
      <alignment horizontal="center"/>
    </xf>
    <xf numFmtId="0" fontId="10" fillId="17" borderId="16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188" fontId="1" fillId="17" borderId="16" xfId="0" applyNumberFormat="1" applyFont="1" applyFill="1" applyBorder="1" applyAlignment="1">
      <alignment horizontal="center"/>
    </xf>
    <xf numFmtId="188" fontId="1" fillId="17" borderId="1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188" fontId="0" fillId="5" borderId="29" xfId="0" applyNumberFormat="1" applyFont="1" applyFill="1" applyBorder="1" applyAlignment="1">
      <alignment horizontal="center"/>
    </xf>
    <xf numFmtId="188" fontId="0" fillId="5" borderId="18" xfId="0" applyNumberFormat="1" applyFont="1" applyFill="1" applyBorder="1" applyAlignment="1">
      <alignment horizontal="center"/>
    </xf>
    <xf numFmtId="188" fontId="0" fillId="5" borderId="30" xfId="0" applyNumberFormat="1" applyFont="1" applyFill="1" applyBorder="1" applyAlignment="1">
      <alignment horizontal="center"/>
    </xf>
    <xf numFmtId="188" fontId="1" fillId="5" borderId="24" xfId="0" applyNumberFormat="1" applyFont="1" applyFill="1" applyBorder="1" applyAlignment="1">
      <alignment horizontal="center"/>
    </xf>
    <xf numFmtId="188" fontId="1" fillId="5" borderId="19" xfId="0" applyNumberFormat="1" applyFont="1" applyFill="1" applyBorder="1" applyAlignment="1">
      <alignment horizontal="center"/>
    </xf>
    <xf numFmtId="188" fontId="1" fillId="17" borderId="47" xfId="0" applyNumberFormat="1" applyFont="1" applyFill="1" applyBorder="1" applyAlignment="1">
      <alignment horizontal="center"/>
    </xf>
    <xf numFmtId="188" fontId="1" fillId="5" borderId="4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8" fontId="3" fillId="0" borderId="16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center"/>
    </xf>
    <xf numFmtId="188" fontId="4" fillId="0" borderId="4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188" fontId="4" fillId="7" borderId="18" xfId="0" applyNumberFormat="1" applyFont="1" applyFill="1" applyBorder="1" applyAlignment="1">
      <alignment horizontal="center"/>
    </xf>
    <xf numFmtId="188" fontId="4" fillId="7" borderId="30" xfId="0" applyNumberFormat="1" applyFont="1" applyFill="1" applyBorder="1" applyAlignment="1">
      <alignment horizontal="center"/>
    </xf>
    <xf numFmtId="188" fontId="3" fillId="7" borderId="19" xfId="0" applyNumberFormat="1" applyFont="1" applyFill="1" applyBorder="1" applyAlignment="1">
      <alignment horizontal="center"/>
    </xf>
    <xf numFmtId="188" fontId="4" fillId="7" borderId="29" xfId="0" applyNumberFormat="1" applyFont="1" applyFill="1" applyBorder="1" applyAlignment="1">
      <alignment horizontal="center"/>
    </xf>
    <xf numFmtId="2" fontId="3" fillId="7" borderId="19" xfId="0" applyNumberFormat="1" applyFont="1" applyFill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88" fontId="0" fillId="0" borderId="53" xfId="0" applyNumberFormat="1" applyFont="1" applyFill="1" applyBorder="1" applyAlignment="1">
      <alignment horizontal="center"/>
    </xf>
    <xf numFmtId="188" fontId="0" fillId="0" borderId="54" xfId="0" applyNumberFormat="1" applyFont="1" applyFill="1" applyBorder="1" applyAlignment="1">
      <alignment horizontal="center"/>
    </xf>
    <xf numFmtId="188" fontId="0" fillId="0" borderId="2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2" fontId="1" fillId="17" borderId="52" xfId="0" applyNumberFormat="1" applyFont="1" applyFill="1" applyBorder="1" applyAlignment="1">
      <alignment horizontal="center"/>
    </xf>
    <xf numFmtId="2" fontId="10" fillId="17" borderId="4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43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17" borderId="25" xfId="0" applyNumberFormat="1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left"/>
    </xf>
    <xf numFmtId="0" fontId="17" fillId="7" borderId="30" xfId="0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7" fillId="0" borderId="18" xfId="0" applyFont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3" xfId="0" applyBorder="1" applyAlignment="1">
      <alignment/>
    </xf>
    <xf numFmtId="188" fontId="4" fillId="0" borderId="33" xfId="0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3" fillId="0" borderId="38" xfId="0" applyNumberFormat="1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2" xfId="0" applyBorder="1" applyAlignment="1">
      <alignment/>
    </xf>
    <xf numFmtId="188" fontId="4" fillId="0" borderId="42" xfId="0" applyNumberFormat="1" applyFont="1" applyBorder="1" applyAlignment="1">
      <alignment horizontal="center"/>
    </xf>
    <xf numFmtId="188" fontId="4" fillId="0" borderId="43" xfId="0" applyNumberFormat="1" applyFont="1" applyBorder="1" applyAlignment="1">
      <alignment horizontal="center"/>
    </xf>
    <xf numFmtId="188" fontId="3" fillId="0" borderId="39" xfId="0" applyNumberFormat="1" applyFont="1" applyBorder="1" applyAlignment="1">
      <alignment horizontal="center"/>
    </xf>
    <xf numFmtId="188" fontId="4" fillId="0" borderId="51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188" fontId="4" fillId="0" borderId="37" xfId="0" applyNumberFormat="1" applyFont="1" applyBorder="1" applyAlignment="1">
      <alignment horizontal="center"/>
    </xf>
    <xf numFmtId="188" fontId="1" fillId="17" borderId="25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2" fontId="1" fillId="17" borderId="39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88" fontId="0" fillId="0" borderId="37" xfId="0" applyNumberFormat="1" applyFill="1" applyBorder="1" applyAlignment="1">
      <alignment horizontal="center"/>
    </xf>
    <xf numFmtId="188" fontId="0" fillId="0" borderId="33" xfId="0" applyNumberFormat="1" applyFill="1" applyBorder="1" applyAlignment="1">
      <alignment horizontal="center"/>
    </xf>
    <xf numFmtId="188" fontId="0" fillId="0" borderId="35" xfId="0" applyNumberFormat="1" applyFill="1" applyBorder="1" applyAlignment="1">
      <alignment horizontal="center"/>
    </xf>
    <xf numFmtId="188" fontId="1" fillId="17" borderId="3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8" fontId="4" fillId="0" borderId="56" xfId="0" applyNumberFormat="1" applyFont="1" applyBorder="1" applyAlignment="1">
      <alignment horizontal="center"/>
    </xf>
    <xf numFmtId="188" fontId="4" fillId="0" borderId="57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188" fontId="4" fillId="0" borderId="5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58" xfId="0" applyBorder="1" applyAlignment="1">
      <alignment/>
    </xf>
    <xf numFmtId="0" fontId="0" fillId="0" borderId="37" xfId="0" applyFill="1" applyBorder="1" applyAlignment="1">
      <alignment/>
    </xf>
    <xf numFmtId="188" fontId="4" fillId="0" borderId="36" xfId="0" applyNumberFormat="1" applyFont="1" applyBorder="1" applyAlignment="1">
      <alignment horizontal="center"/>
    </xf>
    <xf numFmtId="188" fontId="4" fillId="0" borderId="37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8" fontId="3" fillId="0" borderId="38" xfId="0" applyNumberFormat="1" applyFont="1" applyFill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38" fillId="0" borderId="29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17" borderId="61" xfId="0" applyFont="1" applyFill="1" applyBorder="1" applyAlignment="1">
      <alignment horizontal="center"/>
    </xf>
    <xf numFmtId="0" fontId="1" fillId="17" borderId="62" xfId="0" applyFont="1" applyFill="1" applyBorder="1" applyAlignment="1">
      <alignment horizontal="center"/>
    </xf>
    <xf numFmtId="0" fontId="1" fillId="17" borderId="62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2" fontId="38" fillId="17" borderId="61" xfId="0" applyNumberFormat="1" applyFont="1" applyFill="1" applyBorder="1" applyAlignment="1">
      <alignment horizontal="center"/>
    </xf>
    <xf numFmtId="2" fontId="40" fillId="17" borderId="6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Border="1" applyAlignment="1">
      <alignment/>
    </xf>
    <xf numFmtId="0" fontId="13" fillId="7" borderId="19" xfId="0" applyFont="1" applyFill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60" xfId="0" applyFont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52" xfId="0" applyFont="1" applyBorder="1" applyAlignment="1">
      <alignment/>
    </xf>
    <xf numFmtId="0" fontId="13" fillId="0" borderId="40" xfId="0" applyFont="1" applyBorder="1" applyAlignment="1">
      <alignment horizontal="left"/>
    </xf>
    <xf numFmtId="0" fontId="13" fillId="7" borderId="40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textRotation="90"/>
    </xf>
    <xf numFmtId="0" fontId="14" fillId="0" borderId="64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3" fillId="0" borderId="45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25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15" fillId="0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0" fillId="17" borderId="47" xfId="0" applyFont="1" applyFill="1" applyBorder="1" applyAlignment="1">
      <alignment horizontal="center" wrapText="1"/>
    </xf>
    <xf numFmtId="0" fontId="0" fillId="17" borderId="27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0</xdr:row>
      <xdr:rowOff>38100</xdr:rowOff>
    </xdr:from>
    <xdr:to>
      <xdr:col>17</xdr:col>
      <xdr:colOff>76200</xdr:colOff>
      <xdr:row>7</xdr:row>
      <xdr:rowOff>152400</xdr:rowOff>
    </xdr:to>
    <xdr:grpSp>
      <xdr:nvGrpSpPr>
        <xdr:cNvPr id="1" name="Group 12"/>
        <xdr:cNvGrpSpPr>
          <a:grpSpLocks/>
        </xdr:cNvGrpSpPr>
      </xdr:nvGrpSpPr>
      <xdr:grpSpPr>
        <a:xfrm>
          <a:off x="13258800" y="38100"/>
          <a:ext cx="2657475" cy="2295525"/>
          <a:chOff x="996" y="3"/>
          <a:chExt cx="189" cy="225"/>
        </a:xfrm>
        <a:solidFill>
          <a:srgbClr val="FFFFFF"/>
        </a:solidFill>
      </xdr:grpSpPr>
      <xdr:sp>
        <xdr:nvSpPr>
          <xdr:cNvPr id="2" name="Text Box 13"/>
          <xdr:cNvSpPr txBox="1">
            <a:spLocks noChangeArrowheads="1"/>
          </xdr:cNvSpPr>
        </xdr:nvSpPr>
        <xdr:spPr>
          <a:xfrm>
            <a:off x="1054" y="67"/>
            <a:ext cx="92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91440" rIns="0" bIns="0"/>
          <a:p>
            <a:pPr algn="l">
              <a:defRPr/>
            </a:pPr>
            <a:r>
              <a:rPr lang="en-US" cap="none" sz="6000" b="1" i="0" u="none" baseline="0">
                <a:solidFill>
                  <a:srgbClr val="FF00FF"/>
                </a:solidFill>
              </a:rPr>
              <a:t>47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1"/>
  <sheetViews>
    <sheetView tabSelected="1" zoomScale="75" zoomScaleNormal="75" zoomScalePageLayoutView="0" workbookViewId="0" topLeftCell="A1">
      <selection activeCell="J46" sqref="J46"/>
    </sheetView>
  </sheetViews>
  <sheetFormatPr defaultColWidth="9.00390625" defaultRowHeight="12.75"/>
  <cols>
    <col min="1" max="2" width="5.75390625" style="0" customWidth="1"/>
    <col min="3" max="3" width="25.00390625" style="0" customWidth="1"/>
    <col min="4" max="4" width="32.125" style="0" customWidth="1"/>
    <col min="5" max="14" width="8.75390625" style="0" customWidth="1"/>
    <col min="15" max="15" width="11.125" style="10" customWidth="1"/>
    <col min="16" max="16" width="8.75390625" style="10" customWidth="1"/>
    <col min="17" max="17" width="31.875" style="0" customWidth="1"/>
  </cols>
  <sheetData>
    <row r="1" ht="56.25" customHeight="1"/>
    <row r="2" ht="12.75"/>
    <row r="3" spans="1:17" ht="26.25">
      <c r="A3" s="270" t="s">
        <v>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7" ht="20.25">
      <c r="A4" s="272" t="s">
        <v>28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ht="20.25">
      <c r="A5" s="272" t="s">
        <v>95</v>
      </c>
      <c r="B5" s="272"/>
      <c r="C5" s="272"/>
      <c r="D5" s="272"/>
      <c r="E5" s="272"/>
      <c r="F5" s="272"/>
      <c r="G5" s="272"/>
      <c r="H5" s="272"/>
      <c r="I5" s="272"/>
      <c r="J5" s="274"/>
      <c r="K5" s="274"/>
      <c r="L5" s="274"/>
      <c r="M5" s="274"/>
      <c r="N5" s="274"/>
      <c r="O5" s="274"/>
      <c r="P5" s="274"/>
      <c r="Q5" s="274"/>
    </row>
    <row r="6" ht="16.5" thickBot="1">
      <c r="A6" s="2"/>
    </row>
    <row r="7" spans="1:16" ht="19.5" customHeight="1" thickBot="1">
      <c r="A7" s="278" t="s">
        <v>7</v>
      </c>
      <c r="B7" s="281" t="s">
        <v>9</v>
      </c>
      <c r="C7" s="284" t="s">
        <v>0</v>
      </c>
      <c r="D7" s="284" t="s">
        <v>10</v>
      </c>
      <c r="E7" s="146"/>
      <c r="F7" s="275" t="s">
        <v>25</v>
      </c>
      <c r="G7" s="276"/>
      <c r="H7" s="276"/>
      <c r="I7" s="277"/>
      <c r="J7" s="275" t="s">
        <v>26</v>
      </c>
      <c r="K7" s="276"/>
      <c r="L7" s="277"/>
      <c r="M7" s="287" t="s">
        <v>11</v>
      </c>
      <c r="N7" s="289" t="s">
        <v>14</v>
      </c>
      <c r="O7" s="287" t="s">
        <v>12</v>
      </c>
      <c r="P7" s="287" t="s">
        <v>13</v>
      </c>
    </row>
    <row r="8" spans="1:16" ht="19.5" customHeight="1" thickBot="1">
      <c r="A8" s="279"/>
      <c r="B8" s="282"/>
      <c r="C8" s="285"/>
      <c r="D8" s="285"/>
      <c r="E8" s="147" t="s">
        <v>91</v>
      </c>
      <c r="F8" s="32">
        <v>1</v>
      </c>
      <c r="G8" s="33">
        <v>2</v>
      </c>
      <c r="H8" s="81">
        <v>3</v>
      </c>
      <c r="I8" s="41" t="s">
        <v>6</v>
      </c>
      <c r="J8" s="17">
        <v>1</v>
      </c>
      <c r="K8" s="18">
        <v>2</v>
      </c>
      <c r="L8" s="41" t="s">
        <v>6</v>
      </c>
      <c r="M8" s="288"/>
      <c r="N8" s="290" t="s">
        <v>8</v>
      </c>
      <c r="O8" s="288"/>
      <c r="P8" s="291"/>
    </row>
    <row r="9" spans="1:20" ht="19.5" customHeight="1" thickBot="1">
      <c r="A9" s="280"/>
      <c r="B9" s="283"/>
      <c r="C9" s="286"/>
      <c r="D9" s="286"/>
      <c r="E9" s="148" t="s">
        <v>92</v>
      </c>
      <c r="F9" s="19">
        <v>15</v>
      </c>
      <c r="G9" s="20">
        <v>18</v>
      </c>
      <c r="H9" s="21">
        <v>7</v>
      </c>
      <c r="I9" s="42">
        <f>SUM(F9:G9:H9)</f>
        <v>40</v>
      </c>
      <c r="J9" s="19">
        <v>14.4</v>
      </c>
      <c r="K9" s="21">
        <v>5.6</v>
      </c>
      <c r="L9" s="42">
        <f aca="true" t="shared" si="0" ref="L9:L39">SUM(J9:K9)</f>
        <v>20</v>
      </c>
      <c r="M9" s="43">
        <f aca="true" t="shared" si="1" ref="M9:M39">SUM(I9,L9)</f>
        <v>60</v>
      </c>
      <c r="N9" s="22">
        <f>Pomocný2CHOB47!J7</f>
        <v>40</v>
      </c>
      <c r="O9" s="23">
        <f aca="true" t="shared" si="2" ref="O9:O39">M9+N9</f>
        <v>100</v>
      </c>
      <c r="P9" s="292"/>
      <c r="Q9" s="25" t="s">
        <v>1</v>
      </c>
      <c r="R9" s="6"/>
      <c r="S9" s="6"/>
      <c r="T9" s="6"/>
    </row>
    <row r="10" spans="1:17" ht="19.5" customHeight="1">
      <c r="A10" s="174">
        <v>1</v>
      </c>
      <c r="B10" s="211">
        <v>4</v>
      </c>
      <c r="C10" s="254" t="s">
        <v>47</v>
      </c>
      <c r="D10" s="262" t="s">
        <v>48</v>
      </c>
      <c r="E10" s="225">
        <v>1994</v>
      </c>
      <c r="F10" s="223">
        <f>Pomocný1CHOB47!H11</f>
        <v>10</v>
      </c>
      <c r="G10" s="133">
        <f>Pomocný1CHOB47!M11</f>
        <v>10</v>
      </c>
      <c r="H10" s="134">
        <f>Pomocný1CHOB47!Q11</f>
        <v>3.5</v>
      </c>
      <c r="I10" s="135">
        <f aca="true" t="shared" si="3" ref="I10:I39">SUM(F10:H10)</f>
        <v>23.5</v>
      </c>
      <c r="J10" s="136">
        <f>Pomocný2CHOB47!G11</f>
        <v>13.3</v>
      </c>
      <c r="K10" s="137">
        <f>Pomocný2CHOB47!I11</f>
        <v>5.6</v>
      </c>
      <c r="L10" s="135">
        <f t="shared" si="0"/>
        <v>18.9</v>
      </c>
      <c r="M10" s="233">
        <f t="shared" si="1"/>
        <v>42.4</v>
      </c>
      <c r="N10" s="138">
        <f>Pomocný2CHOB47!J11</f>
        <v>37</v>
      </c>
      <c r="O10" s="233">
        <f t="shared" si="2"/>
        <v>79.4</v>
      </c>
      <c r="P10" s="132" t="str">
        <f aca="true" t="shared" si="4" ref="P10:P39">IF(O10&gt;39.99,"Ú R","––")</f>
        <v>Ú R</v>
      </c>
      <c r="Q10" s="219" t="s">
        <v>83</v>
      </c>
    </row>
    <row r="11" spans="1:17" ht="19.5" customHeight="1">
      <c r="A11" s="175">
        <v>2</v>
      </c>
      <c r="B11" s="212">
        <v>11</v>
      </c>
      <c r="C11" s="255" t="s">
        <v>57</v>
      </c>
      <c r="D11" s="263" t="s">
        <v>55</v>
      </c>
      <c r="E11" s="226">
        <v>1994</v>
      </c>
      <c r="F11" s="52">
        <f>Pomocný1CHOB47!H18</f>
        <v>8</v>
      </c>
      <c r="G11" s="53">
        <f>Pomocný1CHOB47!M18</f>
        <v>12</v>
      </c>
      <c r="H11" s="54">
        <f>Pomocný1CHOB47!Q18</f>
        <v>4</v>
      </c>
      <c r="I11" s="55">
        <f t="shared" si="3"/>
        <v>24</v>
      </c>
      <c r="J11" s="52">
        <f>Pomocný2CHOB47!G18</f>
        <v>11.8</v>
      </c>
      <c r="K11" s="54">
        <f>Pomocný2CHOB47!I18</f>
        <v>3.6</v>
      </c>
      <c r="L11" s="55">
        <f t="shared" si="0"/>
        <v>15.4</v>
      </c>
      <c r="M11" s="234">
        <f t="shared" si="1"/>
        <v>39.4</v>
      </c>
      <c r="N11" s="44">
        <f>Pomocný2CHOB47!J18</f>
        <v>38</v>
      </c>
      <c r="O11" s="234">
        <f t="shared" si="2"/>
        <v>77.4</v>
      </c>
      <c r="P11" s="30" t="str">
        <f t="shared" si="4"/>
        <v>Ú R</v>
      </c>
      <c r="Q11" s="220" t="s">
        <v>87</v>
      </c>
    </row>
    <row r="12" spans="1:17" ht="19.5" customHeight="1">
      <c r="A12" s="176">
        <v>3</v>
      </c>
      <c r="B12" s="212">
        <v>27</v>
      </c>
      <c r="C12" s="256" t="s">
        <v>75</v>
      </c>
      <c r="D12" s="262" t="s">
        <v>42</v>
      </c>
      <c r="E12" s="73">
        <v>1995</v>
      </c>
      <c r="F12" s="52">
        <f>Pomocný1CHOB47!H34</f>
        <v>15</v>
      </c>
      <c r="G12" s="53">
        <f>Pomocný1CHOB47!M34</f>
        <v>11</v>
      </c>
      <c r="H12" s="54">
        <f>Pomocný1CHOB47!Q34</f>
        <v>4.5</v>
      </c>
      <c r="I12" s="55">
        <f t="shared" si="3"/>
        <v>30.5</v>
      </c>
      <c r="J12" s="52">
        <f>Pomocný2CHOB47!G34</f>
        <v>6.3</v>
      </c>
      <c r="K12" s="54">
        <f>Pomocný2CHOB47!I34</f>
        <v>3.4</v>
      </c>
      <c r="L12" s="55">
        <f t="shared" si="0"/>
        <v>9.7</v>
      </c>
      <c r="M12" s="234">
        <f t="shared" si="1"/>
        <v>40.2</v>
      </c>
      <c r="N12" s="44">
        <f>Pomocný2CHOB47!J34</f>
        <v>37</v>
      </c>
      <c r="O12" s="234">
        <f t="shared" si="2"/>
        <v>77.2</v>
      </c>
      <c r="P12" s="30" t="str">
        <f t="shared" si="4"/>
        <v>Ú R</v>
      </c>
      <c r="Q12" s="219" t="s">
        <v>81</v>
      </c>
    </row>
    <row r="13" spans="1:17" ht="19.5" customHeight="1">
      <c r="A13" s="176">
        <v>4</v>
      </c>
      <c r="B13" s="212">
        <v>25</v>
      </c>
      <c r="C13" s="256" t="s">
        <v>73</v>
      </c>
      <c r="D13" s="262" t="s">
        <v>44</v>
      </c>
      <c r="E13" s="73">
        <v>1994</v>
      </c>
      <c r="F13" s="52">
        <f>Pomocný1CHOB47!H32</f>
        <v>13</v>
      </c>
      <c r="G13" s="53">
        <f>Pomocný1CHOB47!M32</f>
        <v>18</v>
      </c>
      <c r="H13" s="54">
        <f>Pomocný1CHOB47!Q32</f>
        <v>3</v>
      </c>
      <c r="I13" s="55">
        <f t="shared" si="3"/>
        <v>34</v>
      </c>
      <c r="J13" s="52">
        <f>Pomocný2CHOB47!G32</f>
        <v>13</v>
      </c>
      <c r="K13" s="54">
        <f>Pomocný2CHOB47!I32</f>
        <v>3.9</v>
      </c>
      <c r="L13" s="55">
        <f t="shared" si="0"/>
        <v>16.9</v>
      </c>
      <c r="M13" s="234">
        <f t="shared" si="1"/>
        <v>50.9</v>
      </c>
      <c r="N13" s="44">
        <f>Pomocný2CHOB47!J32</f>
        <v>26</v>
      </c>
      <c r="O13" s="234">
        <f t="shared" si="2"/>
        <v>76.9</v>
      </c>
      <c r="P13" s="30" t="str">
        <f t="shared" si="4"/>
        <v>Ú R</v>
      </c>
      <c r="Q13" s="219" t="s">
        <v>82</v>
      </c>
    </row>
    <row r="14" spans="1:17" ht="19.5" customHeight="1">
      <c r="A14" s="176">
        <v>5</v>
      </c>
      <c r="B14" s="212">
        <v>28</v>
      </c>
      <c r="C14" s="256" t="s">
        <v>76</v>
      </c>
      <c r="D14" s="262" t="s">
        <v>51</v>
      </c>
      <c r="E14" s="73"/>
      <c r="F14" s="52">
        <f>Pomocný1CHOB47!H35</f>
        <v>5</v>
      </c>
      <c r="G14" s="53">
        <f>Pomocný1CHOB47!M35</f>
        <v>14</v>
      </c>
      <c r="H14" s="54">
        <f>Pomocný1CHOB47!Q35</f>
        <v>1</v>
      </c>
      <c r="I14" s="55">
        <f t="shared" si="3"/>
        <v>20</v>
      </c>
      <c r="J14" s="52">
        <f>Pomocný2CHOB47!G35</f>
        <v>11.6</v>
      </c>
      <c r="K14" s="54">
        <f>Pomocný2CHOB47!I35</f>
        <v>3.6</v>
      </c>
      <c r="L14" s="55">
        <f t="shared" si="0"/>
        <v>15.2</v>
      </c>
      <c r="M14" s="234">
        <f t="shared" si="1"/>
        <v>35.2</v>
      </c>
      <c r="N14" s="44">
        <f>Pomocný2CHOB47!J35</f>
        <v>39</v>
      </c>
      <c r="O14" s="234">
        <f t="shared" si="2"/>
        <v>74.2</v>
      </c>
      <c r="P14" s="30" t="str">
        <f t="shared" si="4"/>
        <v>Ú R</v>
      </c>
      <c r="Q14" s="219" t="s">
        <v>85</v>
      </c>
    </row>
    <row r="15" spans="1:17" ht="19.5" customHeight="1">
      <c r="A15" s="176">
        <v>6</v>
      </c>
      <c r="B15" s="212">
        <v>22</v>
      </c>
      <c r="C15" s="256" t="s">
        <v>70</v>
      </c>
      <c r="D15" s="262" t="s">
        <v>44</v>
      </c>
      <c r="E15" s="73">
        <v>1994</v>
      </c>
      <c r="F15" s="52">
        <f>Pomocný1CHOB47!H29</f>
        <v>8</v>
      </c>
      <c r="G15" s="53">
        <f>Pomocný1CHOB47!M29</f>
        <v>18</v>
      </c>
      <c r="H15" s="54">
        <f>Pomocný1CHOB47!Q29</f>
        <v>1</v>
      </c>
      <c r="I15" s="55">
        <f t="shared" si="3"/>
        <v>27</v>
      </c>
      <c r="J15" s="52">
        <f>Pomocný2CHOB47!G29</f>
        <v>13</v>
      </c>
      <c r="K15" s="54">
        <f>Pomocný2CHOB47!I29</f>
        <v>0</v>
      </c>
      <c r="L15" s="55">
        <f t="shared" si="0"/>
        <v>13</v>
      </c>
      <c r="M15" s="234">
        <f t="shared" si="1"/>
        <v>40</v>
      </c>
      <c r="N15" s="44">
        <f>Pomocný2CHOB47!J29</f>
        <v>33</v>
      </c>
      <c r="O15" s="234">
        <f t="shared" si="2"/>
        <v>73</v>
      </c>
      <c r="P15" s="30" t="str">
        <f t="shared" si="4"/>
        <v>Ú R</v>
      </c>
      <c r="Q15" s="219" t="s">
        <v>82</v>
      </c>
    </row>
    <row r="16" spans="1:17" ht="19.5" customHeight="1">
      <c r="A16" s="176">
        <v>7</v>
      </c>
      <c r="B16" s="212">
        <v>18</v>
      </c>
      <c r="C16" s="256" t="s">
        <v>66</v>
      </c>
      <c r="D16" s="262" t="s">
        <v>40</v>
      </c>
      <c r="E16" s="73"/>
      <c r="F16" s="52">
        <f>Pomocný1CHOB47!H25</f>
        <v>11</v>
      </c>
      <c r="G16" s="53">
        <f>Pomocný1CHOB47!M25</f>
        <v>15</v>
      </c>
      <c r="H16" s="54">
        <f>Pomocný1CHOB47!Q25</f>
        <v>1.5</v>
      </c>
      <c r="I16" s="55">
        <f t="shared" si="3"/>
        <v>27.5</v>
      </c>
      <c r="J16" s="52">
        <f>Pomocný2CHOB47!G25</f>
        <v>12.7</v>
      </c>
      <c r="K16" s="54">
        <f>Pomocný2CHOB47!I25</f>
        <v>3.6</v>
      </c>
      <c r="L16" s="55">
        <f t="shared" si="0"/>
        <v>16.3</v>
      </c>
      <c r="M16" s="234">
        <f t="shared" si="1"/>
        <v>43.8</v>
      </c>
      <c r="N16" s="44">
        <f>Pomocný2CHOB47!J25</f>
        <v>27</v>
      </c>
      <c r="O16" s="234">
        <f t="shared" si="2"/>
        <v>70.8</v>
      </c>
      <c r="P16" s="30" t="str">
        <f t="shared" si="4"/>
        <v>Ú R</v>
      </c>
      <c r="Q16" s="219" t="s">
        <v>84</v>
      </c>
    </row>
    <row r="17" spans="1:17" ht="19.5" customHeight="1">
      <c r="A17" s="176">
        <v>8</v>
      </c>
      <c r="B17" s="213">
        <v>9</v>
      </c>
      <c r="C17" s="255" t="s">
        <v>54</v>
      </c>
      <c r="D17" s="263" t="s">
        <v>55</v>
      </c>
      <c r="E17" s="226">
        <v>1994</v>
      </c>
      <c r="F17" s="52">
        <f>Pomocný1CHOB47!H16</f>
        <v>10</v>
      </c>
      <c r="G17" s="53">
        <f>Pomocný1CHOB47!M16</f>
        <v>14</v>
      </c>
      <c r="H17" s="54">
        <f>Pomocný1CHOB47!Q16</f>
        <v>1</v>
      </c>
      <c r="I17" s="55">
        <f t="shared" si="3"/>
        <v>25</v>
      </c>
      <c r="J17" s="52">
        <f>Pomocný2CHOB47!G16</f>
        <v>5.8</v>
      </c>
      <c r="K17" s="54">
        <f>Pomocný2CHOB47!I16</f>
        <v>3.9</v>
      </c>
      <c r="L17" s="55">
        <f t="shared" si="0"/>
        <v>9.7</v>
      </c>
      <c r="M17" s="234">
        <f t="shared" si="1"/>
        <v>34.7</v>
      </c>
      <c r="N17" s="44">
        <f>Pomocný2CHOB47!J16</f>
        <v>28</v>
      </c>
      <c r="O17" s="234">
        <f t="shared" si="2"/>
        <v>62.7</v>
      </c>
      <c r="P17" s="30" t="str">
        <f t="shared" si="4"/>
        <v>Ú R</v>
      </c>
      <c r="Q17" s="220" t="s">
        <v>87</v>
      </c>
    </row>
    <row r="18" spans="1:17" ht="19.5" customHeight="1">
      <c r="A18" s="177">
        <v>9</v>
      </c>
      <c r="B18" s="212">
        <v>10</v>
      </c>
      <c r="C18" s="256" t="s">
        <v>56</v>
      </c>
      <c r="D18" s="262" t="s">
        <v>46</v>
      </c>
      <c r="E18" s="73">
        <v>1993</v>
      </c>
      <c r="F18" s="52">
        <f>Pomocný1CHOB47!H17</f>
        <v>0</v>
      </c>
      <c r="G18" s="53">
        <f>Pomocný1CHOB47!M17</f>
        <v>14</v>
      </c>
      <c r="H18" s="54">
        <f>Pomocný1CHOB47!Q17</f>
        <v>0</v>
      </c>
      <c r="I18" s="55">
        <f t="shared" si="3"/>
        <v>14</v>
      </c>
      <c r="J18" s="52">
        <f>Pomocný2CHOB47!G17</f>
        <v>4.5</v>
      </c>
      <c r="K18" s="54">
        <f>Pomocný2CHOB47!I17</f>
        <v>1.6</v>
      </c>
      <c r="L18" s="55">
        <f t="shared" si="0"/>
        <v>6.1</v>
      </c>
      <c r="M18" s="234">
        <f t="shared" si="1"/>
        <v>20.1</v>
      </c>
      <c r="N18" s="44">
        <f>Pomocný2CHOB47!J17</f>
        <v>38</v>
      </c>
      <c r="O18" s="234">
        <f t="shared" si="2"/>
        <v>58.1</v>
      </c>
      <c r="P18" s="30" t="str">
        <f t="shared" si="4"/>
        <v>Ú R</v>
      </c>
      <c r="Q18" s="238" t="s">
        <v>96</v>
      </c>
    </row>
    <row r="19" spans="1:17" ht="19.5" customHeight="1">
      <c r="A19" s="178">
        <v>10</v>
      </c>
      <c r="B19" s="212">
        <v>12</v>
      </c>
      <c r="C19" s="256" t="s">
        <v>58</v>
      </c>
      <c r="D19" s="262" t="s">
        <v>42</v>
      </c>
      <c r="E19" s="73">
        <v>1994</v>
      </c>
      <c r="F19" s="52">
        <f>Pomocný1CHOB47!H19</f>
        <v>5</v>
      </c>
      <c r="G19" s="53">
        <f>Pomocný1CHOB47!M19</f>
        <v>12</v>
      </c>
      <c r="H19" s="54">
        <f>Pomocný1CHOB47!Q19</f>
        <v>2</v>
      </c>
      <c r="I19" s="55">
        <f t="shared" si="3"/>
        <v>19</v>
      </c>
      <c r="J19" s="52">
        <f>Pomocný2CHOB47!G19</f>
        <v>3</v>
      </c>
      <c r="K19" s="54">
        <f>Pomocný2CHOB47!I19</f>
        <v>2.4</v>
      </c>
      <c r="L19" s="55">
        <f t="shared" si="0"/>
        <v>5.4</v>
      </c>
      <c r="M19" s="234">
        <f t="shared" si="1"/>
        <v>24.4</v>
      </c>
      <c r="N19" s="44">
        <f>Pomocný2CHOB47!J19</f>
        <v>33</v>
      </c>
      <c r="O19" s="234">
        <f t="shared" si="2"/>
        <v>57.4</v>
      </c>
      <c r="P19" s="30" t="str">
        <f t="shared" si="4"/>
        <v>Ú R</v>
      </c>
      <c r="Q19" s="219" t="s">
        <v>81</v>
      </c>
    </row>
    <row r="20" spans="1:17" ht="19.5" customHeight="1">
      <c r="A20" s="178">
        <v>11</v>
      </c>
      <c r="B20" s="212">
        <v>7</v>
      </c>
      <c r="C20" s="256" t="s">
        <v>50</v>
      </c>
      <c r="D20" s="262" t="s">
        <v>51</v>
      </c>
      <c r="E20" s="73">
        <v>1994</v>
      </c>
      <c r="F20" s="52">
        <f>Pomocný1CHOB47!H14</f>
        <v>7</v>
      </c>
      <c r="G20" s="53">
        <f>Pomocný1CHOB47!M14</f>
        <v>5</v>
      </c>
      <c r="H20" s="54">
        <f>Pomocný1CHOB47!Q14</f>
        <v>3.5</v>
      </c>
      <c r="I20" s="55">
        <f t="shared" si="3"/>
        <v>15.5</v>
      </c>
      <c r="J20" s="52">
        <f>Pomocný2CHOB47!G14</f>
        <v>1</v>
      </c>
      <c r="K20" s="54">
        <f>Pomocný2CHOB47!I14</f>
        <v>0</v>
      </c>
      <c r="L20" s="55">
        <f t="shared" si="0"/>
        <v>1</v>
      </c>
      <c r="M20" s="234">
        <f t="shared" si="1"/>
        <v>16.5</v>
      </c>
      <c r="N20" s="44">
        <f>Pomocný2CHOB47!J14</f>
        <v>38</v>
      </c>
      <c r="O20" s="234">
        <f t="shared" si="2"/>
        <v>54.5</v>
      </c>
      <c r="P20" s="30" t="str">
        <f t="shared" si="4"/>
        <v>Ú R</v>
      </c>
      <c r="Q20" s="219" t="s">
        <v>85</v>
      </c>
    </row>
    <row r="21" spans="1:17" ht="19.5" customHeight="1">
      <c r="A21" s="178">
        <v>12</v>
      </c>
      <c r="B21" s="212">
        <v>14</v>
      </c>
      <c r="C21" s="256" t="s">
        <v>61</v>
      </c>
      <c r="D21" s="262" t="s">
        <v>62</v>
      </c>
      <c r="E21" s="73">
        <v>1995</v>
      </c>
      <c r="F21" s="52">
        <f>Pomocný1CHOB47!H21</f>
        <v>9</v>
      </c>
      <c r="G21" s="53">
        <f>Pomocný1CHOB47!M21</f>
        <v>10</v>
      </c>
      <c r="H21" s="54">
        <f>Pomocný1CHOB47!Q21</f>
        <v>0</v>
      </c>
      <c r="I21" s="55">
        <f aca="true" t="shared" si="5" ref="I21:I30">SUM(F21:H21)</f>
        <v>19</v>
      </c>
      <c r="J21" s="52">
        <f>Pomocný2CHOB47!G21</f>
        <v>4.1</v>
      </c>
      <c r="K21" s="54">
        <f>Pomocný2CHOB47!I21</f>
        <v>0</v>
      </c>
      <c r="L21" s="55">
        <f aca="true" t="shared" si="6" ref="L21:L30">SUM(J21:K21)</f>
        <v>4.1</v>
      </c>
      <c r="M21" s="234">
        <f aca="true" t="shared" si="7" ref="M21:M30">SUM(I21,L21)</f>
        <v>23.1</v>
      </c>
      <c r="N21" s="44">
        <f>Pomocný2CHOB47!J21</f>
        <v>31</v>
      </c>
      <c r="O21" s="234">
        <f aca="true" t="shared" si="8" ref="O21:O30">M21+N21</f>
        <v>54.1</v>
      </c>
      <c r="P21" s="30" t="str">
        <f aca="true" t="shared" si="9" ref="P21:P30">IF(O21&gt;39.99,"Ú R","––")</f>
        <v>Ú R</v>
      </c>
      <c r="Q21" s="219" t="s">
        <v>89</v>
      </c>
    </row>
    <row r="22" spans="1:17" ht="19.5" customHeight="1">
      <c r="A22" s="178">
        <v>13</v>
      </c>
      <c r="B22" s="212">
        <v>2</v>
      </c>
      <c r="C22" s="256" t="s">
        <v>43</v>
      </c>
      <c r="D22" s="262" t="s">
        <v>44</v>
      </c>
      <c r="E22" s="73">
        <v>1994</v>
      </c>
      <c r="F22" s="52">
        <f>Pomocný1CHOB47!H9</f>
        <v>11</v>
      </c>
      <c r="G22" s="53">
        <f>Pomocný1CHOB47!M9</f>
        <v>17</v>
      </c>
      <c r="H22" s="54">
        <f>Pomocný1CHOB47!Q9</f>
        <v>0.5</v>
      </c>
      <c r="I22" s="55">
        <f t="shared" si="5"/>
        <v>28.5</v>
      </c>
      <c r="J22" s="52">
        <f>Pomocný2CHOB47!G9</f>
        <v>7.3</v>
      </c>
      <c r="K22" s="54">
        <f>Pomocný2CHOB47!I9</f>
        <v>1.1</v>
      </c>
      <c r="L22" s="55">
        <f t="shared" si="6"/>
        <v>8.4</v>
      </c>
      <c r="M22" s="234">
        <f t="shared" si="7"/>
        <v>36.9</v>
      </c>
      <c r="N22" s="44">
        <v>15</v>
      </c>
      <c r="O22" s="234">
        <f t="shared" si="8"/>
        <v>51.9</v>
      </c>
      <c r="P22" s="30" t="str">
        <f t="shared" si="9"/>
        <v>Ú R</v>
      </c>
      <c r="Q22" s="219" t="s">
        <v>82</v>
      </c>
    </row>
    <row r="23" spans="1:17" ht="19.5" customHeight="1">
      <c r="A23" s="178">
        <v>14</v>
      </c>
      <c r="B23" s="212">
        <v>31</v>
      </c>
      <c r="C23" s="256" t="s">
        <v>80</v>
      </c>
      <c r="D23" s="262" t="s">
        <v>48</v>
      </c>
      <c r="E23" s="73">
        <v>1993</v>
      </c>
      <c r="F23" s="52">
        <f>Pomocný1CHOB47!H38</f>
        <v>8</v>
      </c>
      <c r="G23" s="53">
        <f>Pomocný1CHOB47!M38</f>
        <v>18</v>
      </c>
      <c r="H23" s="54">
        <f>Pomocný1CHOB47!Q38</f>
        <v>0</v>
      </c>
      <c r="I23" s="55">
        <f t="shared" si="5"/>
        <v>26</v>
      </c>
      <c r="J23" s="52">
        <f>Pomocný2CHOB47!G38</f>
        <v>7.8</v>
      </c>
      <c r="K23" s="54">
        <f>Pomocný2CHOB47!I38</f>
        <v>3.3</v>
      </c>
      <c r="L23" s="55">
        <f t="shared" si="6"/>
        <v>11.1</v>
      </c>
      <c r="M23" s="234">
        <f t="shared" si="7"/>
        <v>37.1</v>
      </c>
      <c r="N23" s="44">
        <f>Pomocný2CHOB47!J38</f>
        <v>11</v>
      </c>
      <c r="O23" s="234">
        <f t="shared" si="8"/>
        <v>48.1</v>
      </c>
      <c r="P23" s="30" t="str">
        <f t="shared" si="9"/>
        <v>Ú R</v>
      </c>
      <c r="Q23" s="219" t="s">
        <v>83</v>
      </c>
    </row>
    <row r="24" spans="1:19" ht="19.5" customHeight="1">
      <c r="A24" s="178">
        <v>15</v>
      </c>
      <c r="B24" s="212">
        <v>13</v>
      </c>
      <c r="C24" s="256" t="s">
        <v>59</v>
      </c>
      <c r="D24" s="262" t="s">
        <v>60</v>
      </c>
      <c r="E24" s="73">
        <v>1995</v>
      </c>
      <c r="F24" s="52">
        <f>Pomocný1CHOB47!H20</f>
        <v>8</v>
      </c>
      <c r="G24" s="53">
        <f>Pomocný1CHOB47!M20</f>
        <v>9</v>
      </c>
      <c r="H24" s="54">
        <f>Pomocný1CHOB47!Q20</f>
        <v>3.5</v>
      </c>
      <c r="I24" s="55">
        <f t="shared" si="5"/>
        <v>20.5</v>
      </c>
      <c r="J24" s="52">
        <f>Pomocný2CHOB47!G20</f>
        <v>2</v>
      </c>
      <c r="K24" s="54">
        <f>Pomocný2CHOB47!I20</f>
        <v>0</v>
      </c>
      <c r="L24" s="55">
        <f t="shared" si="6"/>
        <v>2</v>
      </c>
      <c r="M24" s="234">
        <f t="shared" si="7"/>
        <v>22.5</v>
      </c>
      <c r="N24" s="44">
        <f>Pomocný2CHOB47!J20</f>
        <v>25</v>
      </c>
      <c r="O24" s="234">
        <f t="shared" si="8"/>
        <v>47.5</v>
      </c>
      <c r="P24" s="30" t="str">
        <f t="shared" si="9"/>
        <v>Ú R</v>
      </c>
      <c r="Q24" s="219" t="s">
        <v>88</v>
      </c>
      <c r="S24" t="s">
        <v>97</v>
      </c>
    </row>
    <row r="25" spans="1:17" ht="19.5" customHeight="1">
      <c r="A25" s="178">
        <v>16</v>
      </c>
      <c r="B25" s="212">
        <v>24</v>
      </c>
      <c r="C25" s="256" t="s">
        <v>72</v>
      </c>
      <c r="D25" s="262" t="s">
        <v>60</v>
      </c>
      <c r="E25" s="73">
        <v>1993</v>
      </c>
      <c r="F25" s="52">
        <f>Pomocný1CHOB47!H31</f>
        <v>6</v>
      </c>
      <c r="G25" s="53">
        <f>Pomocný1CHOB47!M31</f>
        <v>4</v>
      </c>
      <c r="H25" s="54">
        <f>Pomocný1CHOB47!Q31</f>
        <v>0.5</v>
      </c>
      <c r="I25" s="55">
        <f t="shared" si="5"/>
        <v>10.5</v>
      </c>
      <c r="J25" s="52">
        <f>Pomocný2CHOB47!G31</f>
        <v>0</v>
      </c>
      <c r="K25" s="54">
        <f>Pomocný2CHOB47!I31</f>
        <v>0</v>
      </c>
      <c r="L25" s="55">
        <f t="shared" si="6"/>
        <v>0</v>
      </c>
      <c r="M25" s="234">
        <f t="shared" si="7"/>
        <v>10.5</v>
      </c>
      <c r="N25" s="44">
        <f>Pomocný2CHOB47!J31</f>
        <v>37</v>
      </c>
      <c r="O25" s="234">
        <f t="shared" si="8"/>
        <v>47.5</v>
      </c>
      <c r="P25" s="30" t="str">
        <f t="shared" si="9"/>
        <v>Ú R</v>
      </c>
      <c r="Q25" s="219" t="s">
        <v>88</v>
      </c>
    </row>
    <row r="26" spans="1:17" ht="19.5" customHeight="1">
      <c r="A26" s="178">
        <v>17</v>
      </c>
      <c r="B26" s="212">
        <v>21</v>
      </c>
      <c r="C26" s="256" t="s">
        <v>69</v>
      </c>
      <c r="D26" s="262" t="s">
        <v>51</v>
      </c>
      <c r="E26" s="73"/>
      <c r="F26" s="52">
        <f>Pomocný1CHOB47!H28</f>
        <v>3</v>
      </c>
      <c r="G26" s="53">
        <f>Pomocný1CHOB47!M28</f>
        <v>2</v>
      </c>
      <c r="H26" s="54">
        <f>Pomocný1CHOB47!Q28</f>
        <v>3.5</v>
      </c>
      <c r="I26" s="55">
        <f t="shared" si="5"/>
        <v>8.5</v>
      </c>
      <c r="J26" s="52">
        <f>Pomocný2CHOB47!G28</f>
        <v>1</v>
      </c>
      <c r="K26" s="54">
        <f>Pomocný2CHOB47!I28</f>
        <v>1</v>
      </c>
      <c r="L26" s="55">
        <f t="shared" si="6"/>
        <v>2</v>
      </c>
      <c r="M26" s="234">
        <f t="shared" si="7"/>
        <v>10.5</v>
      </c>
      <c r="N26" s="44">
        <f>Pomocný2CHOB47!J28</f>
        <v>35</v>
      </c>
      <c r="O26" s="234">
        <f t="shared" si="8"/>
        <v>45.5</v>
      </c>
      <c r="P26" s="30" t="str">
        <f t="shared" si="9"/>
        <v>Ú R</v>
      </c>
      <c r="Q26" s="219" t="s">
        <v>85</v>
      </c>
    </row>
    <row r="27" spans="1:17" ht="19.5" customHeight="1">
      <c r="A27" s="178">
        <v>18</v>
      </c>
      <c r="B27" s="212">
        <v>20</v>
      </c>
      <c r="C27" s="256" t="s">
        <v>68</v>
      </c>
      <c r="D27" s="262" t="s">
        <v>42</v>
      </c>
      <c r="E27" s="73">
        <v>1994</v>
      </c>
      <c r="F27" s="52">
        <f>Pomocný1CHOB47!H27</f>
        <v>8</v>
      </c>
      <c r="G27" s="53">
        <f>Pomocný1CHOB47!M27</f>
        <v>8</v>
      </c>
      <c r="H27" s="54">
        <f>Pomocný1CHOB47!Q27</f>
        <v>0.5</v>
      </c>
      <c r="I27" s="55">
        <f t="shared" si="5"/>
        <v>16.5</v>
      </c>
      <c r="J27" s="52">
        <f>Pomocný2CHOB47!G27</f>
        <v>1</v>
      </c>
      <c r="K27" s="54">
        <f>Pomocný2CHOB47!I27</f>
        <v>1.3</v>
      </c>
      <c r="L27" s="55">
        <f t="shared" si="6"/>
        <v>2.3</v>
      </c>
      <c r="M27" s="234">
        <f t="shared" si="7"/>
        <v>18.8</v>
      </c>
      <c r="N27" s="44">
        <f>Pomocný2CHOB47!J27</f>
        <v>25</v>
      </c>
      <c r="O27" s="234">
        <f t="shared" si="8"/>
        <v>43.8</v>
      </c>
      <c r="P27" s="30" t="str">
        <f t="shared" si="9"/>
        <v>Ú R</v>
      </c>
      <c r="Q27" s="219" t="s">
        <v>81</v>
      </c>
    </row>
    <row r="28" spans="1:17" ht="19.5" customHeight="1">
      <c r="A28" s="178">
        <v>19</v>
      </c>
      <c r="B28" s="212">
        <v>3</v>
      </c>
      <c r="C28" s="256" t="s">
        <v>45</v>
      </c>
      <c r="D28" s="262" t="s">
        <v>46</v>
      </c>
      <c r="E28" s="73">
        <v>1994</v>
      </c>
      <c r="F28" s="52">
        <f>Pomocný1CHOB47!H10</f>
        <v>4</v>
      </c>
      <c r="G28" s="53">
        <f>Pomocný1CHOB47!M10</f>
        <v>1</v>
      </c>
      <c r="H28" s="54">
        <f>Pomocný1CHOB47!Q10</f>
        <v>1.5</v>
      </c>
      <c r="I28" s="55">
        <f t="shared" si="5"/>
        <v>6.5</v>
      </c>
      <c r="J28" s="52">
        <f>Pomocný2CHOB47!G10</f>
        <v>1</v>
      </c>
      <c r="K28" s="54">
        <f>Pomocný2CHOB47!I10</f>
        <v>0</v>
      </c>
      <c r="L28" s="55">
        <f t="shared" si="6"/>
        <v>1</v>
      </c>
      <c r="M28" s="234">
        <f t="shared" si="7"/>
        <v>7.5</v>
      </c>
      <c r="N28" s="44">
        <f>Pomocný2CHOB47!J10</f>
        <v>36</v>
      </c>
      <c r="O28" s="234">
        <f t="shared" si="8"/>
        <v>43.5</v>
      </c>
      <c r="P28" s="30" t="str">
        <f t="shared" si="9"/>
        <v>Ú R</v>
      </c>
      <c r="Q28" s="238" t="s">
        <v>96</v>
      </c>
    </row>
    <row r="29" spans="1:17" ht="19.5" customHeight="1">
      <c r="A29" s="204">
        <v>20</v>
      </c>
      <c r="B29" s="214">
        <v>23</v>
      </c>
      <c r="C29" s="257" t="s">
        <v>41</v>
      </c>
      <c r="D29" s="264" t="s">
        <v>42</v>
      </c>
      <c r="E29" s="227">
        <v>1994</v>
      </c>
      <c r="F29" s="208">
        <f>Pomocný1CHOB47!H8</f>
        <v>10</v>
      </c>
      <c r="G29" s="205">
        <f>Pomocný1CHOB47!M8</f>
        <v>12</v>
      </c>
      <c r="H29" s="206">
        <f>Pomocný1CHOB47!Q8</f>
        <v>5.5</v>
      </c>
      <c r="I29" s="207">
        <f t="shared" si="5"/>
        <v>27.5</v>
      </c>
      <c r="J29" s="208">
        <f>Pomocný2CHOB47!G8</f>
        <v>0</v>
      </c>
      <c r="K29" s="206">
        <f>Pomocný2CHOB47!I8</f>
        <v>2.7</v>
      </c>
      <c r="L29" s="207">
        <f t="shared" si="6"/>
        <v>2.7</v>
      </c>
      <c r="M29" s="235">
        <f t="shared" si="7"/>
        <v>30.2</v>
      </c>
      <c r="N29" s="209">
        <v>10</v>
      </c>
      <c r="O29" s="235">
        <f t="shared" si="8"/>
        <v>40.2</v>
      </c>
      <c r="P29" s="31" t="str">
        <f t="shared" si="9"/>
        <v>Ú R</v>
      </c>
      <c r="Q29" s="221" t="s">
        <v>81</v>
      </c>
    </row>
    <row r="30" spans="1:17" ht="19.5" customHeight="1" thickBot="1">
      <c r="A30" s="180">
        <v>21</v>
      </c>
      <c r="B30" s="215">
        <v>1</v>
      </c>
      <c r="C30" s="258" t="s">
        <v>71</v>
      </c>
      <c r="D30" s="265" t="s">
        <v>53</v>
      </c>
      <c r="E30" s="228">
        <v>1995</v>
      </c>
      <c r="F30" s="224">
        <f>Pomocný1CHOB47!H30</f>
        <v>5</v>
      </c>
      <c r="G30" s="210">
        <f>Pomocný1CHOB47!M30</f>
        <v>2</v>
      </c>
      <c r="H30" s="231">
        <f>Pomocný1CHOB47!Q30</f>
        <v>1</v>
      </c>
      <c r="I30" s="232">
        <f t="shared" si="5"/>
        <v>8</v>
      </c>
      <c r="J30" s="224">
        <f>Pomocný2CHOB47!G30</f>
        <v>1</v>
      </c>
      <c r="K30" s="231">
        <f>Pomocný2CHOB47!I30</f>
        <v>0</v>
      </c>
      <c r="L30" s="232">
        <f t="shared" si="6"/>
        <v>1</v>
      </c>
      <c r="M30" s="236">
        <f t="shared" si="7"/>
        <v>9</v>
      </c>
      <c r="N30" s="237">
        <f>Pomocný2CHOB47!J30</f>
        <v>31</v>
      </c>
      <c r="O30" s="236">
        <f t="shared" si="8"/>
        <v>40</v>
      </c>
      <c r="P30" s="239" t="str">
        <f t="shared" si="9"/>
        <v>Ú R</v>
      </c>
      <c r="Q30" s="222" t="s">
        <v>86</v>
      </c>
    </row>
    <row r="31" spans="1:17" ht="19.5" customHeight="1">
      <c r="A31" s="186">
        <v>22</v>
      </c>
      <c r="B31" s="216">
        <v>19</v>
      </c>
      <c r="C31" s="259" t="s">
        <v>67</v>
      </c>
      <c r="D31" s="266" t="s">
        <v>40</v>
      </c>
      <c r="E31" s="74"/>
      <c r="F31" s="192">
        <f>Pomocný1CHOB47!H26</f>
        <v>2</v>
      </c>
      <c r="G31" s="189">
        <f>Pomocný1CHOB47!M26</f>
        <v>18</v>
      </c>
      <c r="H31" s="190">
        <f>Pomocný1CHOB47!Q26</f>
        <v>0.5</v>
      </c>
      <c r="I31" s="191">
        <f t="shared" si="3"/>
        <v>20.5</v>
      </c>
      <c r="J31" s="192">
        <f>Pomocný2CHOB47!G26</f>
        <v>2</v>
      </c>
      <c r="K31" s="190">
        <f>Pomocný2CHOB47!I26</f>
        <v>2.3</v>
      </c>
      <c r="L31" s="191">
        <f t="shared" si="0"/>
        <v>4.3</v>
      </c>
      <c r="M31" s="193">
        <f t="shared" si="1"/>
        <v>24.8</v>
      </c>
      <c r="N31" s="193">
        <f>Pomocný2CHOB47!J26</f>
        <v>7</v>
      </c>
      <c r="O31" s="193">
        <f t="shared" si="2"/>
        <v>31.8</v>
      </c>
      <c r="P31" s="187" t="str">
        <f t="shared" si="4"/>
        <v>––</v>
      </c>
      <c r="Q31" s="188" t="s">
        <v>84</v>
      </c>
    </row>
    <row r="32" spans="1:17" ht="19.5" customHeight="1">
      <c r="A32" s="178">
        <v>23</v>
      </c>
      <c r="B32" s="212">
        <v>16</v>
      </c>
      <c r="C32" s="256" t="s">
        <v>64</v>
      </c>
      <c r="D32" s="262" t="s">
        <v>60</v>
      </c>
      <c r="E32" s="73">
        <v>1995</v>
      </c>
      <c r="F32" s="52">
        <f>Pomocný1CHOB47!H23</f>
        <v>7</v>
      </c>
      <c r="G32" s="53">
        <f>Pomocný1CHOB47!M23</f>
        <v>1</v>
      </c>
      <c r="H32" s="54">
        <f>Pomocný1CHOB47!Q23</f>
        <v>0</v>
      </c>
      <c r="I32" s="55">
        <f t="shared" si="3"/>
        <v>8</v>
      </c>
      <c r="J32" s="52">
        <f>Pomocný2CHOB47!G23</f>
        <v>2.6</v>
      </c>
      <c r="K32" s="54">
        <f>Pomocný2CHOB47!I23</f>
        <v>4.2</v>
      </c>
      <c r="L32" s="55">
        <f t="shared" si="0"/>
        <v>6.800000000000001</v>
      </c>
      <c r="M32" s="44">
        <f t="shared" si="1"/>
        <v>14.8</v>
      </c>
      <c r="N32" s="44">
        <f>Pomocný2CHOB47!J23</f>
        <v>17</v>
      </c>
      <c r="O32" s="44">
        <f t="shared" si="2"/>
        <v>31.8</v>
      </c>
      <c r="P32" s="30" t="str">
        <f t="shared" si="4"/>
        <v>––</v>
      </c>
      <c r="Q32" s="131" t="s">
        <v>88</v>
      </c>
    </row>
    <row r="33" spans="1:17" ht="19.5" customHeight="1">
      <c r="A33" s="178">
        <v>24</v>
      </c>
      <c r="B33" s="212">
        <v>29</v>
      </c>
      <c r="C33" s="256" t="s">
        <v>77</v>
      </c>
      <c r="D33" s="262" t="s">
        <v>40</v>
      </c>
      <c r="E33" s="73"/>
      <c r="F33" s="52">
        <f>Pomocný1CHOB47!H36</f>
        <v>6</v>
      </c>
      <c r="G33" s="53">
        <f>Pomocný1CHOB47!M36</f>
        <v>11</v>
      </c>
      <c r="H33" s="54">
        <f>Pomocný1CHOB47!Q36</f>
        <v>2.5</v>
      </c>
      <c r="I33" s="55">
        <f t="shared" si="3"/>
        <v>19.5</v>
      </c>
      <c r="J33" s="52">
        <f>Pomocný2CHOB47!G36</f>
        <v>1</v>
      </c>
      <c r="K33" s="54">
        <f>Pomocný2CHOB47!I36</f>
        <v>0</v>
      </c>
      <c r="L33" s="55">
        <f t="shared" si="0"/>
        <v>1</v>
      </c>
      <c r="M33" s="44">
        <f t="shared" si="1"/>
        <v>20.5</v>
      </c>
      <c r="N33" s="44">
        <f>Pomocný2CHOB47!J36</f>
        <v>10</v>
      </c>
      <c r="O33" s="44">
        <f t="shared" si="2"/>
        <v>30.5</v>
      </c>
      <c r="P33" s="30" t="str">
        <f t="shared" si="4"/>
        <v>––</v>
      </c>
      <c r="Q33" s="131" t="s">
        <v>84</v>
      </c>
    </row>
    <row r="34" spans="1:17" ht="19.5" customHeight="1">
      <c r="A34" s="178">
        <v>25</v>
      </c>
      <c r="B34" s="212">
        <v>30</v>
      </c>
      <c r="C34" s="256" t="s">
        <v>78</v>
      </c>
      <c r="D34" s="267" t="s">
        <v>79</v>
      </c>
      <c r="E34" s="73"/>
      <c r="F34" s="52">
        <f>Pomocný1CHOB47!H37</f>
        <v>2</v>
      </c>
      <c r="G34" s="53">
        <f>Pomocný1CHOB47!M37</f>
        <v>4</v>
      </c>
      <c r="H34" s="54">
        <f>Pomocný1CHOB47!Q37</f>
        <v>0</v>
      </c>
      <c r="I34" s="55">
        <f t="shared" si="3"/>
        <v>6</v>
      </c>
      <c r="J34" s="52">
        <f>Pomocný2CHOB47!G37</f>
        <v>3</v>
      </c>
      <c r="K34" s="54">
        <f>Pomocný2CHOB47!I37</f>
        <v>0</v>
      </c>
      <c r="L34" s="55">
        <f t="shared" si="0"/>
        <v>3</v>
      </c>
      <c r="M34" s="44">
        <f t="shared" si="1"/>
        <v>9</v>
      </c>
      <c r="N34" s="44">
        <f>Pomocný2CHOB47!J37</f>
        <v>21</v>
      </c>
      <c r="O34" s="44">
        <f t="shared" si="2"/>
        <v>30</v>
      </c>
      <c r="P34" s="30" t="str">
        <f t="shared" si="4"/>
        <v>––</v>
      </c>
      <c r="Q34" s="131" t="s">
        <v>90</v>
      </c>
    </row>
    <row r="35" spans="1:17" ht="19.5" customHeight="1">
      <c r="A35" s="240">
        <v>26</v>
      </c>
      <c r="B35" s="217">
        <v>6</v>
      </c>
      <c r="C35" s="260" t="s">
        <v>39</v>
      </c>
      <c r="D35" s="268" t="s">
        <v>40</v>
      </c>
      <c r="E35" s="229"/>
      <c r="F35" s="144">
        <f>Pomocný1CHOB47!H13</f>
        <v>5</v>
      </c>
      <c r="G35" s="141">
        <f>Pomocný1CHOB47!M13</f>
        <v>12</v>
      </c>
      <c r="H35" s="142">
        <f>Pomocný1CHOB47!Q13</f>
        <v>0.5</v>
      </c>
      <c r="I35" s="143">
        <f t="shared" si="3"/>
        <v>17.5</v>
      </c>
      <c r="J35" s="144">
        <f>Pomocný2CHOB47!G13</f>
        <v>7</v>
      </c>
      <c r="K35" s="142">
        <f>Pomocný2CHOB47!I13</f>
        <v>2.3</v>
      </c>
      <c r="L35" s="143">
        <f t="shared" si="0"/>
        <v>9.3</v>
      </c>
      <c r="M35" s="145">
        <f t="shared" si="1"/>
        <v>26.8</v>
      </c>
      <c r="N35" s="145">
        <f>Pomocný2CHOB47!J13</f>
        <v>0</v>
      </c>
      <c r="O35" s="145">
        <f t="shared" si="2"/>
        <v>26.8</v>
      </c>
      <c r="P35" s="139" t="str">
        <f t="shared" si="4"/>
        <v>––</v>
      </c>
      <c r="Q35" s="140" t="s">
        <v>84</v>
      </c>
    </row>
    <row r="36" spans="1:17" ht="19.5" customHeight="1">
      <c r="A36" s="178">
        <v>27</v>
      </c>
      <c r="B36" s="212">
        <v>15</v>
      </c>
      <c r="C36" s="256" t="s">
        <v>63</v>
      </c>
      <c r="D36" s="262" t="s">
        <v>51</v>
      </c>
      <c r="E36" s="73">
        <v>1994</v>
      </c>
      <c r="F36" s="52">
        <f>Pomocný1CHOB47!H22</f>
        <v>3.5</v>
      </c>
      <c r="G36" s="53">
        <f>Pomocný1CHOB47!M22</f>
        <v>10</v>
      </c>
      <c r="H36" s="54">
        <f>Pomocný1CHOB47!Q22</f>
        <v>5</v>
      </c>
      <c r="I36" s="55">
        <f t="shared" si="3"/>
        <v>18.5</v>
      </c>
      <c r="J36" s="52">
        <f>Pomocný2CHOB47!G22</f>
        <v>0.6</v>
      </c>
      <c r="K36" s="54">
        <f>Pomocný2CHOB47!I22</f>
        <v>2.6</v>
      </c>
      <c r="L36" s="55">
        <f t="shared" si="0"/>
        <v>3.2</v>
      </c>
      <c r="M36" s="44">
        <f t="shared" si="1"/>
        <v>21.7</v>
      </c>
      <c r="N36" s="44">
        <f>Pomocný2CHOB47!J22</f>
        <v>4</v>
      </c>
      <c r="O36" s="44">
        <f t="shared" si="2"/>
        <v>25.7</v>
      </c>
      <c r="P36" s="30" t="str">
        <f t="shared" si="4"/>
        <v>––</v>
      </c>
      <c r="Q36" s="131" t="s">
        <v>85</v>
      </c>
    </row>
    <row r="37" spans="1:17" ht="19.5" customHeight="1">
      <c r="A37" s="240">
        <v>28</v>
      </c>
      <c r="B37" s="217">
        <v>8</v>
      </c>
      <c r="C37" s="260" t="s">
        <v>52</v>
      </c>
      <c r="D37" s="268" t="s">
        <v>53</v>
      </c>
      <c r="E37" s="229">
        <v>1994</v>
      </c>
      <c r="F37" s="144">
        <f>Pomocný1CHOB47!H15</f>
        <v>0</v>
      </c>
      <c r="G37" s="141">
        <f>Pomocný1CHOB47!M15</f>
        <v>18</v>
      </c>
      <c r="H37" s="142">
        <f>Pomocný1CHOB47!Q15</f>
        <v>0</v>
      </c>
      <c r="I37" s="143">
        <f t="shared" si="3"/>
        <v>18</v>
      </c>
      <c r="J37" s="144">
        <f>Pomocný2CHOB47!G15</f>
        <v>1</v>
      </c>
      <c r="K37" s="142">
        <f>Pomocný2CHOB47!I15</f>
        <v>0</v>
      </c>
      <c r="L37" s="143">
        <f t="shared" si="0"/>
        <v>1</v>
      </c>
      <c r="M37" s="145">
        <f t="shared" si="1"/>
        <v>19</v>
      </c>
      <c r="N37" s="145">
        <f>Pomocný2CHOB47!J15</f>
        <v>0</v>
      </c>
      <c r="O37" s="145">
        <f t="shared" si="2"/>
        <v>19</v>
      </c>
      <c r="P37" s="139" t="str">
        <f t="shared" si="4"/>
        <v>––</v>
      </c>
      <c r="Q37" s="140" t="s">
        <v>86</v>
      </c>
    </row>
    <row r="38" spans="1:17" ht="19.5" customHeight="1">
      <c r="A38" s="178">
        <v>29</v>
      </c>
      <c r="B38" s="212">
        <v>26</v>
      </c>
      <c r="C38" s="256" t="s">
        <v>74</v>
      </c>
      <c r="D38" s="262" t="s">
        <v>60</v>
      </c>
      <c r="E38" s="73">
        <v>1993</v>
      </c>
      <c r="F38" s="52">
        <f>Pomocný1CHOB47!H33</f>
        <v>1.5</v>
      </c>
      <c r="G38" s="53">
        <f>Pomocný1CHOB47!M33</f>
        <v>0</v>
      </c>
      <c r="H38" s="54">
        <f>Pomocný1CHOB47!Q33</f>
        <v>0.5</v>
      </c>
      <c r="I38" s="55">
        <f t="shared" si="3"/>
        <v>2</v>
      </c>
      <c r="J38" s="52">
        <f>Pomocný2CHOB47!G33</f>
        <v>0</v>
      </c>
      <c r="K38" s="54">
        <f>Pomocný2CHOB47!I33</f>
        <v>0</v>
      </c>
      <c r="L38" s="55">
        <f t="shared" si="0"/>
        <v>0</v>
      </c>
      <c r="M38" s="44">
        <f t="shared" si="1"/>
        <v>2</v>
      </c>
      <c r="N38" s="44">
        <f>Pomocný2CHOB47!J33</f>
        <v>17</v>
      </c>
      <c r="O38" s="44">
        <f t="shared" si="2"/>
        <v>19</v>
      </c>
      <c r="P38" s="30" t="str">
        <f t="shared" si="4"/>
        <v>––</v>
      </c>
      <c r="Q38" s="131" t="s">
        <v>88</v>
      </c>
    </row>
    <row r="39" spans="1:17" ht="19.5" customHeight="1" thickBot="1">
      <c r="A39" s="180">
        <v>30</v>
      </c>
      <c r="B39" s="218">
        <v>17</v>
      </c>
      <c r="C39" s="261" t="s">
        <v>65</v>
      </c>
      <c r="D39" s="269" t="s">
        <v>53</v>
      </c>
      <c r="E39" s="230">
        <v>1995</v>
      </c>
      <c r="F39" s="194">
        <f>Pomocný1CHOB47!H24</f>
        <v>2</v>
      </c>
      <c r="G39" s="183">
        <f>Pomocný1CHOB47!M24</f>
        <v>1</v>
      </c>
      <c r="H39" s="184">
        <f>Pomocný1CHOB47!Q24</f>
        <v>0</v>
      </c>
      <c r="I39" s="185">
        <f t="shared" si="3"/>
        <v>3</v>
      </c>
      <c r="J39" s="52">
        <f>Pomocný2CHOB47!G24</f>
        <v>0</v>
      </c>
      <c r="K39" s="54">
        <f>Pomocný2CHOB47!I24</f>
        <v>0</v>
      </c>
      <c r="L39" s="55">
        <f t="shared" si="0"/>
        <v>0</v>
      </c>
      <c r="M39" s="44">
        <f t="shared" si="1"/>
        <v>3</v>
      </c>
      <c r="N39" s="44">
        <f>Pomocný2CHOB47!J24</f>
        <v>6</v>
      </c>
      <c r="O39" s="44">
        <f t="shared" si="2"/>
        <v>9</v>
      </c>
      <c r="P39" s="181" t="str">
        <f t="shared" si="4"/>
        <v>––</v>
      </c>
      <c r="Q39" s="182" t="s">
        <v>86</v>
      </c>
    </row>
    <row r="40" spans="2:17" ht="19.5" customHeight="1" thickBot="1">
      <c r="B40" s="15"/>
      <c r="C40" s="15"/>
      <c r="D40" s="295" t="s">
        <v>2</v>
      </c>
      <c r="E40" s="296"/>
      <c r="F40" s="51">
        <f aca="true" t="shared" si="10" ref="F40:M40">AVERAGE(F10:F39)</f>
        <v>6.433333333333334</v>
      </c>
      <c r="G40" s="48">
        <f t="shared" si="10"/>
        <v>10.033333333333333</v>
      </c>
      <c r="H40" s="49">
        <f t="shared" si="10"/>
        <v>1.6833333333333333</v>
      </c>
      <c r="I40" s="50">
        <f t="shared" si="10"/>
        <v>18.15</v>
      </c>
      <c r="J40" s="47">
        <f t="shared" si="10"/>
        <v>4.613333333333332</v>
      </c>
      <c r="K40" s="45">
        <f t="shared" si="10"/>
        <v>1.7466666666666666</v>
      </c>
      <c r="L40" s="46">
        <f t="shared" si="10"/>
        <v>6.36</v>
      </c>
      <c r="M40" s="46">
        <f t="shared" si="10"/>
        <v>24.509999999999998</v>
      </c>
      <c r="N40" s="46">
        <f>AVERAGE(N9:N39)</f>
        <v>24.258064516129032</v>
      </c>
      <c r="O40" s="46">
        <f>AVERAGE(O10:O39)</f>
        <v>48.24333333333333</v>
      </c>
      <c r="P40" s="13"/>
      <c r="Q40" s="16"/>
    </row>
    <row r="41" spans="2:17" ht="19.5" customHeight="1" thickBot="1">
      <c r="B41" s="15"/>
      <c r="C41" s="15"/>
      <c r="D41" s="295" t="s">
        <v>3</v>
      </c>
      <c r="E41" s="296"/>
      <c r="F41" s="51">
        <f aca="true" t="shared" si="11" ref="F41:O41">F40*100/F9</f>
        <v>42.88888888888889</v>
      </c>
      <c r="G41" s="48">
        <f t="shared" si="11"/>
        <v>55.74074074074074</v>
      </c>
      <c r="H41" s="49">
        <f t="shared" si="11"/>
        <v>24.047619047619047</v>
      </c>
      <c r="I41" s="50">
        <f t="shared" si="11"/>
        <v>45.37499999999999</v>
      </c>
      <c r="J41" s="51">
        <f t="shared" si="11"/>
        <v>32.03703703703703</v>
      </c>
      <c r="K41" s="49">
        <f t="shared" si="11"/>
        <v>31.19047619047619</v>
      </c>
      <c r="L41" s="50">
        <f t="shared" si="11"/>
        <v>31.8</v>
      </c>
      <c r="M41" s="50">
        <f t="shared" si="11"/>
        <v>40.85</v>
      </c>
      <c r="N41" s="50">
        <f t="shared" si="11"/>
        <v>60.645161290322584</v>
      </c>
      <c r="O41" s="50">
        <f t="shared" si="11"/>
        <v>48.24333333333333</v>
      </c>
      <c r="P41" s="13"/>
      <c r="Q41" s="16"/>
    </row>
    <row r="42" spans="3:17" ht="19.5" customHeight="1">
      <c r="C42" s="29" t="s">
        <v>27</v>
      </c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11"/>
      <c r="P42" s="12"/>
      <c r="Q42" s="4"/>
    </row>
    <row r="43" spans="2:5" ht="19.5" customHeight="1">
      <c r="B43" s="26">
        <v>5</v>
      </c>
      <c r="C43" s="27" t="s">
        <v>49</v>
      </c>
      <c r="D43" s="28" t="s">
        <v>46</v>
      </c>
      <c r="E43" s="39"/>
    </row>
    <row r="44" spans="2:5" ht="19.5" customHeight="1">
      <c r="B44" s="26"/>
      <c r="C44" s="179" t="s">
        <v>98</v>
      </c>
      <c r="D44" s="28"/>
      <c r="E44" s="39"/>
    </row>
    <row r="45" spans="1:17" ht="19.5" customHeight="1">
      <c r="A45" s="4"/>
      <c r="B45" s="170">
        <v>6</v>
      </c>
      <c r="C45" s="171" t="s">
        <v>39</v>
      </c>
      <c r="D45" s="171" t="s">
        <v>40</v>
      </c>
      <c r="E45" s="172" t="s">
        <v>94</v>
      </c>
      <c r="F45" s="173"/>
      <c r="K45" s="293" t="s">
        <v>81</v>
      </c>
      <c r="L45" s="294"/>
      <c r="M45" s="294"/>
      <c r="N45" s="294"/>
      <c r="O45" s="294"/>
      <c r="P45" s="294"/>
      <c r="Q45" s="294"/>
    </row>
    <row r="46" spans="1:17" ht="19.5" customHeight="1">
      <c r="A46" s="4"/>
      <c r="B46" s="170">
        <v>8</v>
      </c>
      <c r="C46" s="171" t="s">
        <v>52</v>
      </c>
      <c r="D46" s="171" t="s">
        <v>93</v>
      </c>
      <c r="E46" s="172" t="s">
        <v>94</v>
      </c>
      <c r="F46" s="173"/>
      <c r="K46" s="241"/>
      <c r="L46" s="241"/>
      <c r="M46" s="241"/>
      <c r="N46" s="241"/>
      <c r="P46" s="243"/>
      <c r="Q46" s="242" t="s">
        <v>100</v>
      </c>
    </row>
    <row r="47" spans="1:14" ht="19.5" customHeight="1">
      <c r="A47" s="4"/>
      <c r="B47" s="37"/>
      <c r="C47" s="38"/>
      <c r="D47" s="39"/>
      <c r="E47" s="39"/>
      <c r="F47" s="4"/>
      <c r="N47" s="149"/>
    </row>
    <row r="48" spans="1:17" ht="19.5" customHeight="1">
      <c r="A48" s="4"/>
      <c r="B48" s="6"/>
      <c r="C48" s="4"/>
      <c r="P48" s="13"/>
      <c r="Q48" s="4"/>
    </row>
    <row r="49" spans="1:5" ht="19.5" customHeight="1">
      <c r="A49" s="4"/>
      <c r="B49" s="6"/>
      <c r="C49" s="4"/>
      <c r="D49" s="4"/>
      <c r="E49" s="4"/>
    </row>
    <row r="51" spans="3:11" ht="12.75">
      <c r="C51" s="5"/>
      <c r="K51" s="7"/>
    </row>
  </sheetData>
  <sheetProtection password="DD35" sheet="1" scenarios="1" selectLockedCells="1" selectUnlockedCells="1"/>
  <mergeCells count="16">
    <mergeCell ref="P7:P9"/>
    <mergeCell ref="K45:Q45"/>
    <mergeCell ref="D40:E40"/>
    <mergeCell ref="D41:E41"/>
    <mergeCell ref="D7:D9"/>
    <mergeCell ref="M7:M8"/>
    <mergeCell ref="A3:Q3"/>
    <mergeCell ref="A4:Q4"/>
    <mergeCell ref="A5:Q5"/>
    <mergeCell ref="J7:L7"/>
    <mergeCell ref="F7:I7"/>
    <mergeCell ref="A7:A9"/>
    <mergeCell ref="B7:B9"/>
    <mergeCell ref="C7:C9"/>
    <mergeCell ref="O7:O8"/>
    <mergeCell ref="N7:N8"/>
  </mergeCells>
  <printOptions horizontalCentered="1"/>
  <pageMargins left="0.1968503937007874" right="0.1968503937007874" top="0.1968503937007874" bottom="0.1968503937007874" header="0.31" footer="0.2755905511811024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40"/>
  <sheetViews>
    <sheetView workbookViewId="0" topLeftCell="A1">
      <pane xSplit="17" topLeftCell="R1" activePane="topRight" state="frozen"/>
      <selection pane="topLeft" activeCell="A1" sqref="A1"/>
      <selection pane="topRight" activeCell="AG18" sqref="AF18:AG18"/>
    </sheetView>
  </sheetViews>
  <sheetFormatPr defaultColWidth="9.00390625" defaultRowHeight="12.75"/>
  <cols>
    <col min="1" max="1" width="5.875" style="0" customWidth="1"/>
    <col min="2" max="7" width="4.25390625" style="0" customWidth="1"/>
    <col min="8" max="8" width="6.75390625" style="0" customWidth="1"/>
    <col min="9" max="12" width="4.25390625" style="0" customWidth="1"/>
    <col min="13" max="13" width="6.75390625" style="0" customWidth="1"/>
    <col min="14" max="16" width="4.25390625" style="0" customWidth="1"/>
    <col min="17" max="17" width="6.75390625" style="0" customWidth="1"/>
    <col min="18" max="34" width="2.75390625" style="4" customWidth="1"/>
  </cols>
  <sheetData>
    <row r="3" spans="1:34" ht="18">
      <c r="A3" s="82" t="s">
        <v>37</v>
      </c>
      <c r="C3" s="82"/>
      <c r="D3" s="82"/>
      <c r="E3" s="82"/>
      <c r="F3" s="82"/>
      <c r="G3" s="82"/>
      <c r="H3" s="82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</row>
    <row r="4" spans="19:34" ht="13.5" thickBot="1"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</row>
    <row r="5" spans="2:34" ht="13.5" thickBot="1">
      <c r="B5" s="299" t="s">
        <v>15</v>
      </c>
      <c r="C5" s="300"/>
      <c r="D5" s="300"/>
      <c r="E5" s="300"/>
      <c r="F5" s="300"/>
      <c r="G5" s="300"/>
      <c r="H5" s="301"/>
      <c r="I5" s="299" t="s">
        <v>32</v>
      </c>
      <c r="J5" s="300"/>
      <c r="K5" s="300"/>
      <c r="L5" s="300"/>
      <c r="M5" s="301"/>
      <c r="N5" s="302" t="s">
        <v>33</v>
      </c>
      <c r="O5" s="303"/>
      <c r="P5" s="303"/>
      <c r="Q5" s="301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</row>
    <row r="6" spans="2:34" ht="13.5" thickBot="1">
      <c r="B6" s="64">
        <v>1</v>
      </c>
      <c r="C6" s="65">
        <v>2</v>
      </c>
      <c r="D6" s="65">
        <v>3</v>
      </c>
      <c r="E6" s="65">
        <v>4</v>
      </c>
      <c r="F6" s="65">
        <v>5</v>
      </c>
      <c r="G6" s="68">
        <v>6</v>
      </c>
      <c r="H6" s="92" t="s">
        <v>30</v>
      </c>
      <c r="I6" s="70" t="s">
        <v>17</v>
      </c>
      <c r="J6" s="65" t="s">
        <v>18</v>
      </c>
      <c r="K6" s="65" t="s">
        <v>19</v>
      </c>
      <c r="L6" s="68" t="s">
        <v>20</v>
      </c>
      <c r="M6" s="92" t="s">
        <v>31</v>
      </c>
      <c r="N6" s="64">
        <v>1</v>
      </c>
      <c r="O6" s="65">
        <v>2</v>
      </c>
      <c r="P6" s="68">
        <v>3</v>
      </c>
      <c r="Q6" s="244" t="s">
        <v>34</v>
      </c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</row>
    <row r="7" spans="1:34" ht="13.5" thickBot="1">
      <c r="A7" s="75" t="s">
        <v>4</v>
      </c>
      <c r="B7" s="71">
        <v>2</v>
      </c>
      <c r="C7" s="67">
        <v>2</v>
      </c>
      <c r="D7" s="67">
        <v>1</v>
      </c>
      <c r="E7" s="67">
        <v>2</v>
      </c>
      <c r="F7" s="67">
        <v>4</v>
      </c>
      <c r="G7" s="69">
        <v>4</v>
      </c>
      <c r="H7" s="93">
        <f>SUM(B7:G7)</f>
        <v>15</v>
      </c>
      <c r="I7" s="71">
        <v>2</v>
      </c>
      <c r="J7" s="67">
        <v>8</v>
      </c>
      <c r="K7" s="67">
        <v>4</v>
      </c>
      <c r="L7" s="69">
        <v>4</v>
      </c>
      <c r="M7" s="93">
        <f>SUM(I7:L7)</f>
        <v>18</v>
      </c>
      <c r="N7" s="66">
        <v>2</v>
      </c>
      <c r="O7" s="67">
        <v>4</v>
      </c>
      <c r="P7" s="69">
        <v>1</v>
      </c>
      <c r="Q7" s="245">
        <f>SUM(N7:P7)</f>
        <v>7</v>
      </c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</row>
    <row r="8" spans="1:34" ht="13.5" thickBot="1">
      <c r="A8" s="74">
        <v>1</v>
      </c>
      <c r="B8" s="150">
        <v>2</v>
      </c>
      <c r="C8" s="121">
        <v>2</v>
      </c>
      <c r="D8" s="121">
        <v>1</v>
      </c>
      <c r="E8" s="121">
        <v>2</v>
      </c>
      <c r="F8" s="121">
        <v>0</v>
      </c>
      <c r="G8" s="122">
        <v>3</v>
      </c>
      <c r="H8" s="123">
        <f aca="true" t="shared" si="0" ref="H8:H38">SUM(B8:G8)</f>
        <v>10</v>
      </c>
      <c r="I8" s="151">
        <v>2</v>
      </c>
      <c r="J8" s="152">
        <v>6</v>
      </c>
      <c r="K8" s="152">
        <v>2</v>
      </c>
      <c r="L8" s="153">
        <v>2</v>
      </c>
      <c r="M8" s="123">
        <f aca="true" t="shared" si="1" ref="M8:M38">SUM(I8:L8)</f>
        <v>12</v>
      </c>
      <c r="N8" s="154">
        <v>1</v>
      </c>
      <c r="O8" s="152">
        <v>4</v>
      </c>
      <c r="P8" s="153">
        <v>0.5</v>
      </c>
      <c r="Q8" s="246">
        <f aca="true" t="shared" si="2" ref="Q8:Q38">SUM(N8:P8)</f>
        <v>5.5</v>
      </c>
      <c r="R8" s="251"/>
      <c r="S8" s="252"/>
      <c r="T8" s="252"/>
      <c r="U8" s="252"/>
      <c r="V8" s="252"/>
      <c r="W8" s="252"/>
      <c r="X8" s="252"/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1:34" ht="13.5" thickBot="1">
      <c r="A9" s="73">
        <v>2</v>
      </c>
      <c r="B9" s="155">
        <v>2</v>
      </c>
      <c r="C9" s="62">
        <v>2</v>
      </c>
      <c r="D9" s="62">
        <v>1</v>
      </c>
      <c r="E9" s="62">
        <v>2</v>
      </c>
      <c r="F9" s="62">
        <v>0</v>
      </c>
      <c r="G9" s="63">
        <v>4</v>
      </c>
      <c r="H9" s="93">
        <f t="shared" si="0"/>
        <v>11</v>
      </c>
      <c r="I9" s="76">
        <v>1</v>
      </c>
      <c r="J9" s="62">
        <v>8</v>
      </c>
      <c r="K9" s="62">
        <v>4</v>
      </c>
      <c r="L9" s="63">
        <v>4</v>
      </c>
      <c r="M9" s="93">
        <f t="shared" si="1"/>
        <v>17</v>
      </c>
      <c r="N9" s="77">
        <v>0</v>
      </c>
      <c r="O9" s="62">
        <v>0.5</v>
      </c>
      <c r="P9" s="63">
        <v>0</v>
      </c>
      <c r="Q9" s="245">
        <f t="shared" si="2"/>
        <v>0.5</v>
      </c>
      <c r="S9" s="252"/>
      <c r="T9" s="252"/>
      <c r="U9" s="252"/>
      <c r="V9" s="252"/>
      <c r="W9" s="252"/>
      <c r="X9" s="252"/>
      <c r="Y9" s="253"/>
      <c r="Z9" s="253"/>
      <c r="AA9" s="253"/>
      <c r="AB9" s="253"/>
      <c r="AC9" s="253"/>
      <c r="AD9" s="253"/>
      <c r="AE9" s="253"/>
      <c r="AF9" s="253"/>
      <c r="AG9" s="253"/>
      <c r="AH9" s="253"/>
    </row>
    <row r="10" spans="1:34" ht="13.5" thickBot="1">
      <c r="A10" s="73">
        <v>3</v>
      </c>
      <c r="B10" s="76">
        <v>1</v>
      </c>
      <c r="C10" s="62">
        <v>1</v>
      </c>
      <c r="D10" s="62">
        <v>1</v>
      </c>
      <c r="E10" s="62">
        <v>0</v>
      </c>
      <c r="F10" s="62">
        <v>0</v>
      </c>
      <c r="G10" s="63">
        <v>1</v>
      </c>
      <c r="H10" s="93">
        <f t="shared" si="0"/>
        <v>4</v>
      </c>
      <c r="I10" s="76">
        <v>1</v>
      </c>
      <c r="J10" s="62">
        <v>0</v>
      </c>
      <c r="K10" s="62">
        <v>0</v>
      </c>
      <c r="L10" s="63">
        <v>0</v>
      </c>
      <c r="M10" s="93">
        <f t="shared" si="1"/>
        <v>1</v>
      </c>
      <c r="N10" s="77">
        <v>0.5</v>
      </c>
      <c r="O10" s="62">
        <v>1</v>
      </c>
      <c r="P10" s="63">
        <v>0</v>
      </c>
      <c r="Q10" s="245">
        <f t="shared" si="2"/>
        <v>1.5</v>
      </c>
      <c r="S10" s="252"/>
      <c r="T10" s="252"/>
      <c r="U10" s="252"/>
      <c r="V10" s="252"/>
      <c r="W10" s="252"/>
      <c r="X10" s="252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</row>
    <row r="11" spans="1:34" ht="13.5" thickBot="1">
      <c r="A11" s="73">
        <v>4</v>
      </c>
      <c r="B11" s="76">
        <v>2</v>
      </c>
      <c r="C11" s="62">
        <v>2</v>
      </c>
      <c r="D11" s="62">
        <v>1</v>
      </c>
      <c r="E11" s="62">
        <v>1</v>
      </c>
      <c r="F11" s="62">
        <v>0</v>
      </c>
      <c r="G11" s="63">
        <v>4</v>
      </c>
      <c r="H11" s="93">
        <f t="shared" si="0"/>
        <v>10</v>
      </c>
      <c r="I11" s="76">
        <v>2</v>
      </c>
      <c r="J11" s="62">
        <v>4</v>
      </c>
      <c r="K11" s="62">
        <v>2</v>
      </c>
      <c r="L11" s="63">
        <v>2</v>
      </c>
      <c r="M11" s="93">
        <f t="shared" si="1"/>
        <v>10</v>
      </c>
      <c r="N11" s="77">
        <v>1.5</v>
      </c>
      <c r="O11" s="62">
        <v>2</v>
      </c>
      <c r="P11" s="63">
        <v>0</v>
      </c>
      <c r="Q11" s="245">
        <f t="shared" si="2"/>
        <v>3.5</v>
      </c>
      <c r="S11" s="252"/>
      <c r="T11" s="252"/>
      <c r="U11" s="252"/>
      <c r="V11" s="252"/>
      <c r="W11" s="252"/>
      <c r="X11" s="252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</row>
    <row r="12" spans="1:34" ht="13.5" thickBot="1">
      <c r="A12" s="73">
        <v>5</v>
      </c>
      <c r="B12" s="116"/>
      <c r="C12" s="117"/>
      <c r="D12" s="117"/>
      <c r="E12" s="117"/>
      <c r="F12" s="117"/>
      <c r="G12" s="118"/>
      <c r="H12" s="119">
        <f t="shared" si="0"/>
        <v>0</v>
      </c>
      <c r="I12" s="116"/>
      <c r="J12" s="117"/>
      <c r="K12" s="117"/>
      <c r="L12" s="118"/>
      <c r="M12" s="119">
        <f t="shared" si="1"/>
        <v>0</v>
      </c>
      <c r="N12" s="120"/>
      <c r="O12" s="117"/>
      <c r="P12" s="118"/>
      <c r="Q12" s="247">
        <f t="shared" si="2"/>
        <v>0</v>
      </c>
      <c r="S12" s="252"/>
      <c r="T12" s="252"/>
      <c r="U12" s="252"/>
      <c r="V12" s="252"/>
      <c r="W12" s="252"/>
      <c r="X12" s="252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</row>
    <row r="13" spans="1:34" ht="13.5" thickBot="1">
      <c r="A13" s="73">
        <v>6</v>
      </c>
      <c r="B13" s="76">
        <v>1</v>
      </c>
      <c r="C13" s="62">
        <v>1</v>
      </c>
      <c r="D13" s="62">
        <v>0</v>
      </c>
      <c r="E13" s="62">
        <v>2</v>
      </c>
      <c r="F13" s="62">
        <v>0</v>
      </c>
      <c r="G13" s="63">
        <v>1</v>
      </c>
      <c r="H13" s="93">
        <f t="shared" si="0"/>
        <v>5</v>
      </c>
      <c r="I13" s="76">
        <v>2</v>
      </c>
      <c r="J13" s="62">
        <v>7</v>
      </c>
      <c r="K13" s="62">
        <v>3</v>
      </c>
      <c r="L13" s="63">
        <v>0</v>
      </c>
      <c r="M13" s="93">
        <f t="shared" si="1"/>
        <v>12</v>
      </c>
      <c r="N13" s="77">
        <v>0.5</v>
      </c>
      <c r="O13" s="62">
        <v>0</v>
      </c>
      <c r="P13" s="63">
        <v>0</v>
      </c>
      <c r="Q13" s="245">
        <f t="shared" si="2"/>
        <v>0.5</v>
      </c>
      <c r="S13" s="252"/>
      <c r="T13" s="252"/>
      <c r="U13" s="252"/>
      <c r="V13" s="252"/>
      <c r="W13" s="252"/>
      <c r="X13" s="252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</row>
    <row r="14" spans="1:34" ht="13.5" thickBot="1">
      <c r="A14" s="73">
        <v>7</v>
      </c>
      <c r="B14" s="76">
        <v>2</v>
      </c>
      <c r="C14" s="62">
        <v>2</v>
      </c>
      <c r="D14" s="62">
        <v>1</v>
      </c>
      <c r="E14" s="62">
        <v>0</v>
      </c>
      <c r="F14" s="62">
        <v>0</v>
      </c>
      <c r="G14" s="63">
        <v>2</v>
      </c>
      <c r="H14" s="93">
        <f t="shared" si="0"/>
        <v>7</v>
      </c>
      <c r="I14" s="76">
        <v>1</v>
      </c>
      <c r="J14" s="62">
        <v>1</v>
      </c>
      <c r="K14" s="62">
        <v>3</v>
      </c>
      <c r="L14" s="63">
        <v>0</v>
      </c>
      <c r="M14" s="93">
        <f t="shared" si="1"/>
        <v>5</v>
      </c>
      <c r="N14" s="77">
        <v>1</v>
      </c>
      <c r="O14" s="62">
        <v>2</v>
      </c>
      <c r="P14" s="63">
        <v>0.5</v>
      </c>
      <c r="Q14" s="245">
        <f t="shared" si="2"/>
        <v>3.5</v>
      </c>
      <c r="S14" s="252"/>
      <c r="T14" s="252"/>
      <c r="U14" s="252"/>
      <c r="V14" s="252"/>
      <c r="W14" s="252"/>
      <c r="X14" s="252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</row>
    <row r="15" spans="1:34" ht="13.5" thickBot="1">
      <c r="A15" s="73">
        <v>8</v>
      </c>
      <c r="B15" s="76">
        <v>0</v>
      </c>
      <c r="C15" s="62">
        <v>0</v>
      </c>
      <c r="D15" s="62">
        <v>0</v>
      </c>
      <c r="E15" s="62">
        <v>0</v>
      </c>
      <c r="F15" s="62">
        <v>0</v>
      </c>
      <c r="G15" s="63">
        <v>0</v>
      </c>
      <c r="H15" s="93">
        <f t="shared" si="0"/>
        <v>0</v>
      </c>
      <c r="I15" s="76">
        <v>2</v>
      </c>
      <c r="J15" s="62">
        <v>8</v>
      </c>
      <c r="K15" s="62">
        <v>4</v>
      </c>
      <c r="L15" s="63">
        <v>4</v>
      </c>
      <c r="M15" s="93">
        <f t="shared" si="1"/>
        <v>18</v>
      </c>
      <c r="N15" s="77">
        <v>0</v>
      </c>
      <c r="O15" s="62">
        <v>0</v>
      </c>
      <c r="P15" s="63">
        <v>0</v>
      </c>
      <c r="Q15" s="245">
        <f t="shared" si="2"/>
        <v>0</v>
      </c>
      <c r="S15" s="252"/>
      <c r="T15" s="252"/>
      <c r="U15" s="252"/>
      <c r="V15" s="252"/>
      <c r="W15" s="252"/>
      <c r="X15" s="252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</row>
    <row r="16" spans="1:34" ht="13.5" thickBot="1">
      <c r="A16" s="73">
        <v>9</v>
      </c>
      <c r="B16" s="76">
        <v>2</v>
      </c>
      <c r="C16" s="62">
        <v>2</v>
      </c>
      <c r="D16" s="62">
        <v>1</v>
      </c>
      <c r="E16" s="62">
        <v>2</v>
      </c>
      <c r="F16" s="62">
        <v>0</v>
      </c>
      <c r="G16" s="63">
        <v>3</v>
      </c>
      <c r="H16" s="93">
        <f t="shared" si="0"/>
        <v>10</v>
      </c>
      <c r="I16" s="76">
        <v>2</v>
      </c>
      <c r="J16" s="62">
        <v>8</v>
      </c>
      <c r="K16" s="62">
        <v>4</v>
      </c>
      <c r="L16" s="63">
        <v>0</v>
      </c>
      <c r="M16" s="93">
        <f t="shared" si="1"/>
        <v>14</v>
      </c>
      <c r="N16" s="77">
        <v>0.5</v>
      </c>
      <c r="O16" s="62">
        <v>0.5</v>
      </c>
      <c r="P16" s="63">
        <v>0</v>
      </c>
      <c r="Q16" s="245">
        <f t="shared" si="2"/>
        <v>1</v>
      </c>
      <c r="S16" s="252"/>
      <c r="T16" s="252"/>
      <c r="U16" s="252"/>
      <c r="V16" s="252"/>
      <c r="W16" s="252"/>
      <c r="X16" s="252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</row>
    <row r="17" spans="1:34" ht="13.5" thickBot="1">
      <c r="A17" s="73">
        <v>10</v>
      </c>
      <c r="B17" s="76">
        <v>0</v>
      </c>
      <c r="C17" s="62">
        <v>0</v>
      </c>
      <c r="D17" s="62">
        <v>0</v>
      </c>
      <c r="E17" s="62">
        <v>0</v>
      </c>
      <c r="F17" s="62">
        <v>0</v>
      </c>
      <c r="G17" s="63">
        <v>0</v>
      </c>
      <c r="H17" s="93">
        <f t="shared" si="0"/>
        <v>0</v>
      </c>
      <c r="I17" s="76">
        <v>2</v>
      </c>
      <c r="J17" s="62">
        <v>8</v>
      </c>
      <c r="K17" s="62">
        <v>4</v>
      </c>
      <c r="L17" s="63">
        <v>0</v>
      </c>
      <c r="M17" s="93">
        <f t="shared" si="1"/>
        <v>14</v>
      </c>
      <c r="N17" s="77">
        <v>0</v>
      </c>
      <c r="O17" s="62">
        <v>0</v>
      </c>
      <c r="P17" s="63">
        <v>0</v>
      </c>
      <c r="Q17" s="245">
        <f t="shared" si="2"/>
        <v>0</v>
      </c>
      <c r="S17" s="252"/>
      <c r="T17" s="252"/>
      <c r="U17" s="252"/>
      <c r="V17" s="252"/>
      <c r="W17" s="252"/>
      <c r="X17" s="252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</row>
    <row r="18" spans="1:34" ht="13.5" thickBot="1">
      <c r="A18" s="73">
        <v>11</v>
      </c>
      <c r="B18" s="76">
        <v>2</v>
      </c>
      <c r="C18" s="62">
        <v>2</v>
      </c>
      <c r="D18" s="62">
        <v>1</v>
      </c>
      <c r="E18" s="62">
        <v>1</v>
      </c>
      <c r="F18" s="62">
        <v>0</v>
      </c>
      <c r="G18" s="63">
        <v>2</v>
      </c>
      <c r="H18" s="93">
        <f t="shared" si="0"/>
        <v>8</v>
      </c>
      <c r="I18" s="76">
        <v>2</v>
      </c>
      <c r="J18" s="62">
        <v>4</v>
      </c>
      <c r="K18" s="62">
        <v>4</v>
      </c>
      <c r="L18" s="63">
        <v>2</v>
      </c>
      <c r="M18" s="93">
        <f t="shared" si="1"/>
        <v>12</v>
      </c>
      <c r="N18" s="77">
        <v>0.5</v>
      </c>
      <c r="O18" s="62">
        <v>3</v>
      </c>
      <c r="P18" s="63">
        <v>0.5</v>
      </c>
      <c r="Q18" s="245">
        <f t="shared" si="2"/>
        <v>4</v>
      </c>
      <c r="S18" s="252"/>
      <c r="T18" s="252"/>
      <c r="U18" s="252"/>
      <c r="V18" s="252"/>
      <c r="W18" s="252"/>
      <c r="X18" s="252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</row>
    <row r="19" spans="1:34" ht="13.5" thickBot="1">
      <c r="A19" s="73">
        <v>12</v>
      </c>
      <c r="B19" s="76">
        <v>0</v>
      </c>
      <c r="C19" s="62">
        <v>1</v>
      </c>
      <c r="D19" s="62">
        <v>1</v>
      </c>
      <c r="E19" s="62">
        <v>1</v>
      </c>
      <c r="F19" s="62">
        <v>0</v>
      </c>
      <c r="G19" s="63">
        <v>2</v>
      </c>
      <c r="H19" s="93">
        <f t="shared" si="0"/>
        <v>5</v>
      </c>
      <c r="I19" s="76">
        <v>2</v>
      </c>
      <c r="J19" s="62">
        <v>8</v>
      </c>
      <c r="K19" s="62">
        <v>1</v>
      </c>
      <c r="L19" s="63">
        <v>1</v>
      </c>
      <c r="M19" s="93">
        <f t="shared" si="1"/>
        <v>12</v>
      </c>
      <c r="N19" s="77">
        <v>1</v>
      </c>
      <c r="O19" s="62">
        <v>1</v>
      </c>
      <c r="P19" s="63">
        <v>0</v>
      </c>
      <c r="Q19" s="245">
        <f t="shared" si="2"/>
        <v>2</v>
      </c>
      <c r="S19" s="252"/>
      <c r="T19" s="252"/>
      <c r="U19" s="252"/>
      <c r="V19" s="252"/>
      <c r="W19" s="252"/>
      <c r="X19" s="252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</row>
    <row r="20" spans="1:34" ht="13.5" thickBot="1">
      <c r="A20" s="73">
        <v>13</v>
      </c>
      <c r="B20" s="76">
        <v>2</v>
      </c>
      <c r="C20" s="62">
        <v>1</v>
      </c>
      <c r="D20" s="62">
        <v>1</v>
      </c>
      <c r="E20" s="62">
        <v>1</v>
      </c>
      <c r="F20" s="62">
        <v>0</v>
      </c>
      <c r="G20" s="63">
        <v>3</v>
      </c>
      <c r="H20" s="93">
        <f t="shared" si="0"/>
        <v>8</v>
      </c>
      <c r="I20" s="76">
        <v>1</v>
      </c>
      <c r="J20" s="62">
        <v>4</v>
      </c>
      <c r="K20" s="62">
        <v>2</v>
      </c>
      <c r="L20" s="63">
        <v>2</v>
      </c>
      <c r="M20" s="93">
        <f t="shared" si="1"/>
        <v>9</v>
      </c>
      <c r="N20" s="77">
        <v>1</v>
      </c>
      <c r="O20" s="62">
        <v>2</v>
      </c>
      <c r="P20" s="63">
        <v>0.5</v>
      </c>
      <c r="Q20" s="245">
        <f t="shared" si="2"/>
        <v>3.5</v>
      </c>
      <c r="S20" s="252"/>
      <c r="T20" s="252"/>
      <c r="U20" s="252"/>
      <c r="V20" s="252"/>
      <c r="W20" s="252"/>
      <c r="X20" s="252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</row>
    <row r="21" spans="1:34" ht="13.5" thickBot="1">
      <c r="A21" s="73">
        <v>14</v>
      </c>
      <c r="B21" s="76">
        <v>2</v>
      </c>
      <c r="C21" s="62">
        <v>1</v>
      </c>
      <c r="D21" s="62">
        <v>1</v>
      </c>
      <c r="E21" s="62">
        <v>2</v>
      </c>
      <c r="F21" s="62">
        <v>0</v>
      </c>
      <c r="G21" s="63">
        <v>3</v>
      </c>
      <c r="H21" s="93">
        <f t="shared" si="0"/>
        <v>9</v>
      </c>
      <c r="I21" s="76">
        <v>2</v>
      </c>
      <c r="J21" s="62">
        <v>4</v>
      </c>
      <c r="K21" s="62">
        <v>2</v>
      </c>
      <c r="L21" s="63">
        <v>2</v>
      </c>
      <c r="M21" s="93">
        <f t="shared" si="1"/>
        <v>10</v>
      </c>
      <c r="N21" s="77">
        <v>0</v>
      </c>
      <c r="O21" s="62">
        <v>0</v>
      </c>
      <c r="P21" s="63">
        <v>0</v>
      </c>
      <c r="Q21" s="245">
        <f t="shared" si="2"/>
        <v>0</v>
      </c>
      <c r="S21" s="252"/>
      <c r="T21" s="252"/>
      <c r="U21" s="252"/>
      <c r="V21" s="252"/>
      <c r="W21" s="252"/>
      <c r="X21" s="252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</row>
    <row r="22" spans="1:34" ht="13.5" thickBot="1">
      <c r="A22" s="73">
        <v>15</v>
      </c>
      <c r="B22" s="76">
        <v>0</v>
      </c>
      <c r="C22" s="62">
        <v>1</v>
      </c>
      <c r="D22" s="62">
        <v>1</v>
      </c>
      <c r="E22" s="62">
        <v>0.5</v>
      </c>
      <c r="F22" s="62">
        <v>0</v>
      </c>
      <c r="G22" s="63">
        <v>1</v>
      </c>
      <c r="H22" s="93">
        <f t="shared" si="0"/>
        <v>3.5</v>
      </c>
      <c r="I22" s="76">
        <v>2</v>
      </c>
      <c r="J22" s="62">
        <v>4</v>
      </c>
      <c r="K22" s="62">
        <v>2</v>
      </c>
      <c r="L22" s="63">
        <v>2</v>
      </c>
      <c r="M22" s="93">
        <f t="shared" si="1"/>
        <v>10</v>
      </c>
      <c r="N22" s="77">
        <v>1</v>
      </c>
      <c r="O22" s="62">
        <v>4</v>
      </c>
      <c r="P22" s="63">
        <v>0</v>
      </c>
      <c r="Q22" s="245">
        <f t="shared" si="2"/>
        <v>5</v>
      </c>
      <c r="S22" s="252"/>
      <c r="T22" s="252"/>
      <c r="U22" s="252"/>
      <c r="V22" s="252"/>
      <c r="W22" s="252"/>
      <c r="X22" s="252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</row>
    <row r="23" spans="1:34" ht="13.5" thickBot="1">
      <c r="A23" s="73">
        <v>16</v>
      </c>
      <c r="B23" s="76">
        <v>2</v>
      </c>
      <c r="C23" s="62">
        <v>2</v>
      </c>
      <c r="D23" s="62">
        <v>1</v>
      </c>
      <c r="E23" s="62">
        <v>0</v>
      </c>
      <c r="F23" s="62">
        <v>0</v>
      </c>
      <c r="G23" s="63">
        <v>2</v>
      </c>
      <c r="H23" s="93">
        <f t="shared" si="0"/>
        <v>7</v>
      </c>
      <c r="I23" s="76">
        <v>0</v>
      </c>
      <c r="J23" s="62">
        <v>1</v>
      </c>
      <c r="K23" s="62">
        <v>0</v>
      </c>
      <c r="L23" s="63">
        <v>0</v>
      </c>
      <c r="M23" s="93">
        <f t="shared" si="1"/>
        <v>1</v>
      </c>
      <c r="N23" s="77">
        <v>0</v>
      </c>
      <c r="O23" s="62">
        <v>0</v>
      </c>
      <c r="P23" s="63">
        <v>0</v>
      </c>
      <c r="Q23" s="245">
        <f t="shared" si="2"/>
        <v>0</v>
      </c>
      <c r="S23" s="252"/>
      <c r="T23" s="252"/>
      <c r="U23" s="252"/>
      <c r="V23" s="252"/>
      <c r="W23" s="252"/>
      <c r="X23" s="252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</row>
    <row r="24" spans="1:34" ht="13.5" thickBot="1">
      <c r="A24" s="73">
        <v>17</v>
      </c>
      <c r="B24" s="76">
        <v>2</v>
      </c>
      <c r="C24" s="62">
        <v>0</v>
      </c>
      <c r="D24" s="62">
        <v>0</v>
      </c>
      <c r="E24" s="62">
        <v>0</v>
      </c>
      <c r="F24" s="62">
        <v>0</v>
      </c>
      <c r="G24" s="63">
        <v>0</v>
      </c>
      <c r="H24" s="93">
        <f t="shared" si="0"/>
        <v>2</v>
      </c>
      <c r="I24" s="76">
        <v>1</v>
      </c>
      <c r="J24" s="62">
        <v>0</v>
      </c>
      <c r="K24" s="62">
        <v>0</v>
      </c>
      <c r="L24" s="63">
        <v>0</v>
      </c>
      <c r="M24" s="93">
        <f t="shared" si="1"/>
        <v>1</v>
      </c>
      <c r="N24" s="77">
        <v>0</v>
      </c>
      <c r="O24" s="62">
        <v>0</v>
      </c>
      <c r="P24" s="63">
        <v>0</v>
      </c>
      <c r="Q24" s="245">
        <f t="shared" si="2"/>
        <v>0</v>
      </c>
      <c r="S24" s="252"/>
      <c r="T24" s="252"/>
      <c r="U24" s="252"/>
      <c r="V24" s="252"/>
      <c r="W24" s="252"/>
      <c r="X24" s="252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ht="13.5" thickBot="1">
      <c r="A25" s="73">
        <v>18</v>
      </c>
      <c r="B25" s="76">
        <v>2</v>
      </c>
      <c r="C25" s="62">
        <v>2</v>
      </c>
      <c r="D25" s="62">
        <v>1</v>
      </c>
      <c r="E25" s="62">
        <v>2</v>
      </c>
      <c r="F25" s="62">
        <v>0</v>
      </c>
      <c r="G25" s="63">
        <v>4</v>
      </c>
      <c r="H25" s="93">
        <f t="shared" si="0"/>
        <v>11</v>
      </c>
      <c r="I25" s="76">
        <v>2</v>
      </c>
      <c r="J25" s="62">
        <v>8</v>
      </c>
      <c r="K25" s="62">
        <v>1</v>
      </c>
      <c r="L25" s="63">
        <v>4</v>
      </c>
      <c r="M25" s="93">
        <f t="shared" si="1"/>
        <v>15</v>
      </c>
      <c r="N25" s="77">
        <v>0.5</v>
      </c>
      <c r="O25" s="62">
        <v>1</v>
      </c>
      <c r="P25" s="63">
        <v>0</v>
      </c>
      <c r="Q25" s="245">
        <f t="shared" si="2"/>
        <v>1.5</v>
      </c>
      <c r="S25" s="252"/>
      <c r="T25" s="252"/>
      <c r="U25" s="252"/>
      <c r="V25" s="252"/>
      <c r="W25" s="252"/>
      <c r="X25" s="252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ht="13.5" thickBot="1">
      <c r="A26" s="73">
        <v>19</v>
      </c>
      <c r="B26" s="76">
        <v>0</v>
      </c>
      <c r="C26" s="62">
        <v>0</v>
      </c>
      <c r="D26" s="62">
        <v>0</v>
      </c>
      <c r="E26" s="62">
        <v>1</v>
      </c>
      <c r="F26" s="62">
        <v>0</v>
      </c>
      <c r="G26" s="63">
        <v>1</v>
      </c>
      <c r="H26" s="93">
        <f t="shared" si="0"/>
        <v>2</v>
      </c>
      <c r="I26" s="76">
        <v>2</v>
      </c>
      <c r="J26" s="62">
        <v>8</v>
      </c>
      <c r="K26" s="62">
        <v>4</v>
      </c>
      <c r="L26" s="63">
        <v>4</v>
      </c>
      <c r="M26" s="93">
        <f t="shared" si="1"/>
        <v>18</v>
      </c>
      <c r="N26" s="77">
        <v>0.5</v>
      </c>
      <c r="O26" s="62">
        <v>0</v>
      </c>
      <c r="P26" s="63">
        <v>0</v>
      </c>
      <c r="Q26" s="245">
        <f t="shared" si="2"/>
        <v>0.5</v>
      </c>
      <c r="S26" s="252"/>
      <c r="T26" s="252"/>
      <c r="U26" s="252"/>
      <c r="V26" s="252"/>
      <c r="W26" s="252"/>
      <c r="X26" s="252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</row>
    <row r="27" spans="1:34" ht="13.5" thickBot="1">
      <c r="A27" s="73">
        <v>20</v>
      </c>
      <c r="B27" s="76">
        <v>1</v>
      </c>
      <c r="C27" s="62">
        <v>1</v>
      </c>
      <c r="D27" s="62">
        <v>0</v>
      </c>
      <c r="E27" s="62">
        <v>2</v>
      </c>
      <c r="F27" s="62">
        <v>0</v>
      </c>
      <c r="G27" s="63">
        <v>4</v>
      </c>
      <c r="H27" s="93">
        <f t="shared" si="0"/>
        <v>8</v>
      </c>
      <c r="I27" s="76">
        <v>0</v>
      </c>
      <c r="J27" s="62">
        <v>4</v>
      </c>
      <c r="K27" s="62">
        <v>2</v>
      </c>
      <c r="L27" s="63">
        <v>2</v>
      </c>
      <c r="M27" s="93">
        <f t="shared" si="1"/>
        <v>8</v>
      </c>
      <c r="N27" s="77">
        <v>0</v>
      </c>
      <c r="O27" s="62">
        <v>0.5</v>
      </c>
      <c r="P27" s="63">
        <v>0</v>
      </c>
      <c r="Q27" s="245">
        <f t="shared" si="2"/>
        <v>0.5</v>
      </c>
      <c r="S27" s="252"/>
      <c r="T27" s="252"/>
      <c r="U27" s="252"/>
      <c r="V27" s="252"/>
      <c r="W27" s="252"/>
      <c r="X27" s="252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</row>
    <row r="28" spans="1:34" ht="13.5" thickBot="1">
      <c r="A28" s="73">
        <v>21</v>
      </c>
      <c r="B28" s="76">
        <v>1</v>
      </c>
      <c r="C28" s="62">
        <v>1</v>
      </c>
      <c r="D28" s="62">
        <v>0</v>
      </c>
      <c r="E28" s="62">
        <v>0</v>
      </c>
      <c r="F28" s="62">
        <v>0</v>
      </c>
      <c r="G28" s="63">
        <v>1</v>
      </c>
      <c r="H28" s="93">
        <f t="shared" si="0"/>
        <v>3</v>
      </c>
      <c r="I28" s="76">
        <v>2</v>
      </c>
      <c r="J28" s="62">
        <v>0</v>
      </c>
      <c r="K28" s="62">
        <v>0</v>
      </c>
      <c r="L28" s="63">
        <v>0</v>
      </c>
      <c r="M28" s="93">
        <f t="shared" si="1"/>
        <v>2</v>
      </c>
      <c r="N28" s="77">
        <v>0.5</v>
      </c>
      <c r="O28" s="62">
        <v>3</v>
      </c>
      <c r="P28" s="63">
        <v>0</v>
      </c>
      <c r="Q28" s="245">
        <f t="shared" si="2"/>
        <v>3.5</v>
      </c>
      <c r="S28" s="252"/>
      <c r="T28" s="252"/>
      <c r="U28" s="252"/>
      <c r="V28" s="252"/>
      <c r="W28" s="252"/>
      <c r="X28" s="252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</row>
    <row r="29" spans="1:34" ht="13.5" thickBot="1">
      <c r="A29" s="73">
        <v>22</v>
      </c>
      <c r="B29" s="76">
        <v>2</v>
      </c>
      <c r="C29" s="62">
        <v>2</v>
      </c>
      <c r="D29" s="62">
        <v>1</v>
      </c>
      <c r="E29" s="62">
        <v>2</v>
      </c>
      <c r="F29" s="62">
        <v>0</v>
      </c>
      <c r="G29" s="63">
        <v>1</v>
      </c>
      <c r="H29" s="93">
        <f t="shared" si="0"/>
        <v>8</v>
      </c>
      <c r="I29" s="76">
        <v>2</v>
      </c>
      <c r="J29" s="62">
        <v>8</v>
      </c>
      <c r="K29" s="62">
        <v>4</v>
      </c>
      <c r="L29" s="63">
        <v>4</v>
      </c>
      <c r="M29" s="93">
        <f t="shared" si="1"/>
        <v>18</v>
      </c>
      <c r="N29" s="77">
        <v>0.5</v>
      </c>
      <c r="O29" s="62">
        <v>0.5</v>
      </c>
      <c r="P29" s="63">
        <v>0</v>
      </c>
      <c r="Q29" s="245">
        <f t="shared" si="2"/>
        <v>1</v>
      </c>
      <c r="S29" s="252"/>
      <c r="T29" s="252"/>
      <c r="U29" s="252"/>
      <c r="V29" s="252"/>
      <c r="W29" s="252"/>
      <c r="X29" s="252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</row>
    <row r="30" spans="1:34" ht="13.5" thickBot="1">
      <c r="A30" s="73">
        <v>23</v>
      </c>
      <c r="B30" s="76">
        <v>1</v>
      </c>
      <c r="C30" s="62">
        <v>2</v>
      </c>
      <c r="D30" s="62">
        <v>1</v>
      </c>
      <c r="E30" s="62">
        <v>0</v>
      </c>
      <c r="F30" s="62">
        <v>0</v>
      </c>
      <c r="G30" s="63">
        <v>1</v>
      </c>
      <c r="H30" s="93">
        <f t="shared" si="0"/>
        <v>5</v>
      </c>
      <c r="I30" s="76">
        <v>1</v>
      </c>
      <c r="J30" s="62">
        <v>1</v>
      </c>
      <c r="K30" s="62">
        <v>0</v>
      </c>
      <c r="L30" s="63">
        <v>0</v>
      </c>
      <c r="M30" s="93">
        <f t="shared" si="1"/>
        <v>2</v>
      </c>
      <c r="N30" s="77">
        <v>0.5</v>
      </c>
      <c r="O30" s="62">
        <v>0.5</v>
      </c>
      <c r="P30" s="63">
        <v>0</v>
      </c>
      <c r="Q30" s="245">
        <f t="shared" si="2"/>
        <v>1</v>
      </c>
      <c r="S30" s="252"/>
      <c r="T30" s="252"/>
      <c r="U30" s="252"/>
      <c r="V30" s="252"/>
      <c r="W30" s="252"/>
      <c r="X30" s="252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</row>
    <row r="31" spans="1:34" ht="13.5" thickBot="1">
      <c r="A31" s="73">
        <v>24</v>
      </c>
      <c r="B31" s="76">
        <v>1</v>
      </c>
      <c r="C31" s="62">
        <v>0</v>
      </c>
      <c r="D31" s="62">
        <v>1</v>
      </c>
      <c r="E31" s="62">
        <v>1</v>
      </c>
      <c r="F31" s="62">
        <v>0</v>
      </c>
      <c r="G31" s="63">
        <v>3</v>
      </c>
      <c r="H31" s="93">
        <f t="shared" si="0"/>
        <v>6</v>
      </c>
      <c r="I31" s="76">
        <v>2</v>
      </c>
      <c r="J31" s="62">
        <v>1</v>
      </c>
      <c r="K31" s="62">
        <v>1</v>
      </c>
      <c r="L31" s="63">
        <v>0</v>
      </c>
      <c r="M31" s="93">
        <f t="shared" si="1"/>
        <v>4</v>
      </c>
      <c r="N31" s="77">
        <v>0</v>
      </c>
      <c r="O31" s="62">
        <v>0.5</v>
      </c>
      <c r="P31" s="63">
        <v>0</v>
      </c>
      <c r="Q31" s="245">
        <f t="shared" si="2"/>
        <v>0.5</v>
      </c>
      <c r="S31" s="252"/>
      <c r="T31" s="252"/>
      <c r="U31" s="252"/>
      <c r="V31" s="252"/>
      <c r="W31" s="252"/>
      <c r="X31" s="252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</row>
    <row r="32" spans="1:34" ht="13.5" thickBot="1">
      <c r="A32" s="73">
        <v>25</v>
      </c>
      <c r="B32" s="76">
        <v>1</v>
      </c>
      <c r="C32" s="62">
        <v>1</v>
      </c>
      <c r="D32" s="62">
        <v>1</v>
      </c>
      <c r="E32" s="62">
        <v>2</v>
      </c>
      <c r="F32" s="62">
        <v>4</v>
      </c>
      <c r="G32" s="63">
        <v>4</v>
      </c>
      <c r="H32" s="93">
        <f t="shared" si="0"/>
        <v>13</v>
      </c>
      <c r="I32" s="76">
        <v>2</v>
      </c>
      <c r="J32" s="62">
        <v>8</v>
      </c>
      <c r="K32" s="62">
        <v>4</v>
      </c>
      <c r="L32" s="63">
        <v>4</v>
      </c>
      <c r="M32" s="93">
        <f t="shared" si="1"/>
        <v>18</v>
      </c>
      <c r="N32" s="77">
        <v>1</v>
      </c>
      <c r="O32" s="62">
        <v>2</v>
      </c>
      <c r="P32" s="63">
        <v>0</v>
      </c>
      <c r="Q32" s="245">
        <f t="shared" si="2"/>
        <v>3</v>
      </c>
      <c r="S32" s="252"/>
      <c r="T32" s="252"/>
      <c r="U32" s="252"/>
      <c r="V32" s="252"/>
      <c r="W32" s="252"/>
      <c r="X32" s="252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</row>
    <row r="33" spans="1:34" ht="13.5" thickBot="1">
      <c r="A33" s="73">
        <v>26</v>
      </c>
      <c r="B33" s="76">
        <v>1</v>
      </c>
      <c r="C33" s="62">
        <v>0</v>
      </c>
      <c r="D33" s="62">
        <v>0</v>
      </c>
      <c r="E33" s="62">
        <v>0</v>
      </c>
      <c r="F33" s="62">
        <v>0</v>
      </c>
      <c r="G33" s="63">
        <v>0.5</v>
      </c>
      <c r="H33" s="93">
        <f t="shared" si="0"/>
        <v>1.5</v>
      </c>
      <c r="I33" s="76">
        <v>0</v>
      </c>
      <c r="J33" s="62">
        <v>0</v>
      </c>
      <c r="K33" s="62">
        <v>0</v>
      </c>
      <c r="L33" s="63">
        <v>0</v>
      </c>
      <c r="M33" s="93">
        <f t="shared" si="1"/>
        <v>0</v>
      </c>
      <c r="N33" s="77">
        <v>0.5</v>
      </c>
      <c r="O33" s="62">
        <v>0</v>
      </c>
      <c r="P33" s="63">
        <v>0</v>
      </c>
      <c r="Q33" s="245">
        <f t="shared" si="2"/>
        <v>0.5</v>
      </c>
      <c r="S33" s="252"/>
      <c r="T33" s="252"/>
      <c r="U33" s="252"/>
      <c r="V33" s="252"/>
      <c r="W33" s="252"/>
      <c r="X33" s="252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</row>
    <row r="34" spans="1:34" ht="13.5" thickBot="1">
      <c r="A34" s="73">
        <v>27</v>
      </c>
      <c r="B34" s="76">
        <v>2</v>
      </c>
      <c r="C34" s="62">
        <v>2</v>
      </c>
      <c r="D34" s="62">
        <v>1</v>
      </c>
      <c r="E34" s="62">
        <v>2</v>
      </c>
      <c r="F34" s="62">
        <v>4</v>
      </c>
      <c r="G34" s="63">
        <v>4</v>
      </c>
      <c r="H34" s="93">
        <f t="shared" si="0"/>
        <v>15</v>
      </c>
      <c r="I34" s="76">
        <v>2</v>
      </c>
      <c r="J34" s="62">
        <v>4</v>
      </c>
      <c r="K34" s="62">
        <v>3</v>
      </c>
      <c r="L34" s="63">
        <v>2</v>
      </c>
      <c r="M34" s="93">
        <f t="shared" si="1"/>
        <v>11</v>
      </c>
      <c r="N34" s="77">
        <v>0.5</v>
      </c>
      <c r="O34" s="62">
        <v>4</v>
      </c>
      <c r="P34" s="63">
        <v>0</v>
      </c>
      <c r="Q34" s="245">
        <f t="shared" si="2"/>
        <v>4.5</v>
      </c>
      <c r="S34" s="252"/>
      <c r="T34" s="252"/>
      <c r="U34" s="252"/>
      <c r="V34" s="252"/>
      <c r="W34" s="252"/>
      <c r="X34" s="252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</row>
    <row r="35" spans="1:34" ht="13.5" thickBot="1">
      <c r="A35" s="73">
        <v>28</v>
      </c>
      <c r="B35" s="76">
        <v>2</v>
      </c>
      <c r="C35" s="62">
        <v>2</v>
      </c>
      <c r="D35" s="62">
        <v>0</v>
      </c>
      <c r="E35" s="62">
        <v>0</v>
      </c>
      <c r="F35" s="62">
        <v>0</v>
      </c>
      <c r="G35" s="63">
        <v>1</v>
      </c>
      <c r="H35" s="93">
        <f t="shared" si="0"/>
        <v>5</v>
      </c>
      <c r="I35" s="76">
        <v>2</v>
      </c>
      <c r="J35" s="62">
        <v>8</v>
      </c>
      <c r="K35" s="62">
        <v>4</v>
      </c>
      <c r="L35" s="63">
        <v>0</v>
      </c>
      <c r="M35" s="93">
        <f t="shared" si="1"/>
        <v>14</v>
      </c>
      <c r="N35" s="77">
        <v>0.5</v>
      </c>
      <c r="O35" s="62">
        <v>0</v>
      </c>
      <c r="P35" s="63">
        <v>0.5</v>
      </c>
      <c r="Q35" s="245">
        <f t="shared" si="2"/>
        <v>1</v>
      </c>
      <c r="S35" s="252"/>
      <c r="T35" s="252"/>
      <c r="U35" s="252"/>
      <c r="V35" s="252"/>
      <c r="W35" s="252"/>
      <c r="X35" s="252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</row>
    <row r="36" spans="1:34" ht="13.5" thickBot="1">
      <c r="A36" s="73">
        <v>29</v>
      </c>
      <c r="B36" s="76">
        <v>1</v>
      </c>
      <c r="C36" s="62">
        <v>2</v>
      </c>
      <c r="D36" s="62">
        <v>0</v>
      </c>
      <c r="E36" s="62">
        <v>1</v>
      </c>
      <c r="F36" s="62">
        <v>0</v>
      </c>
      <c r="G36" s="63">
        <v>2</v>
      </c>
      <c r="H36" s="93">
        <f t="shared" si="0"/>
        <v>6</v>
      </c>
      <c r="I36" s="76">
        <v>2</v>
      </c>
      <c r="J36" s="62">
        <v>8</v>
      </c>
      <c r="K36" s="62">
        <v>1</v>
      </c>
      <c r="L36" s="63">
        <v>0</v>
      </c>
      <c r="M36" s="93">
        <f t="shared" si="1"/>
        <v>11</v>
      </c>
      <c r="N36" s="77">
        <v>0.5</v>
      </c>
      <c r="O36" s="62">
        <v>2</v>
      </c>
      <c r="P36" s="63">
        <v>0</v>
      </c>
      <c r="Q36" s="245">
        <f t="shared" si="2"/>
        <v>2.5</v>
      </c>
      <c r="S36" s="252"/>
      <c r="T36" s="252"/>
      <c r="U36" s="252"/>
      <c r="V36" s="252"/>
      <c r="W36" s="252"/>
      <c r="X36" s="252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</row>
    <row r="37" spans="1:34" ht="13.5" thickBot="1">
      <c r="A37" s="73">
        <v>30</v>
      </c>
      <c r="B37" s="76">
        <v>1</v>
      </c>
      <c r="C37" s="62">
        <v>0</v>
      </c>
      <c r="D37" s="62">
        <v>0</v>
      </c>
      <c r="E37" s="62">
        <v>0</v>
      </c>
      <c r="F37" s="62">
        <v>0</v>
      </c>
      <c r="G37" s="63">
        <v>1</v>
      </c>
      <c r="H37" s="93">
        <f t="shared" si="0"/>
        <v>2</v>
      </c>
      <c r="I37" s="76">
        <v>2</v>
      </c>
      <c r="J37" s="62">
        <v>1</v>
      </c>
      <c r="K37" s="62">
        <v>0</v>
      </c>
      <c r="L37" s="63">
        <v>1</v>
      </c>
      <c r="M37" s="93">
        <f t="shared" si="1"/>
        <v>4</v>
      </c>
      <c r="N37" s="77">
        <v>0</v>
      </c>
      <c r="O37" s="62">
        <v>0</v>
      </c>
      <c r="P37" s="63">
        <v>0</v>
      </c>
      <c r="Q37" s="245">
        <f t="shared" si="2"/>
        <v>0</v>
      </c>
      <c r="S37" s="252"/>
      <c r="T37" s="252"/>
      <c r="U37" s="252"/>
      <c r="V37" s="252"/>
      <c r="W37" s="252"/>
      <c r="X37" s="252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</row>
    <row r="38" spans="1:34" ht="13.5" thickBot="1">
      <c r="A38" s="73">
        <v>31</v>
      </c>
      <c r="B38" s="76">
        <v>1</v>
      </c>
      <c r="C38" s="62">
        <v>1</v>
      </c>
      <c r="D38" s="62">
        <v>1</v>
      </c>
      <c r="E38" s="62">
        <v>2</v>
      </c>
      <c r="F38" s="62">
        <v>0</v>
      </c>
      <c r="G38" s="63">
        <v>3</v>
      </c>
      <c r="H38" s="93">
        <f t="shared" si="0"/>
        <v>8</v>
      </c>
      <c r="I38" s="76">
        <v>2</v>
      </c>
      <c r="J38" s="62">
        <v>8</v>
      </c>
      <c r="K38" s="62">
        <v>4</v>
      </c>
      <c r="L38" s="63">
        <v>4</v>
      </c>
      <c r="M38" s="93">
        <f t="shared" si="1"/>
        <v>18</v>
      </c>
      <c r="N38" s="77">
        <v>0</v>
      </c>
      <c r="O38" s="62">
        <v>0</v>
      </c>
      <c r="P38" s="63">
        <v>0</v>
      </c>
      <c r="Q38" s="245">
        <f t="shared" si="2"/>
        <v>0</v>
      </c>
      <c r="S38" s="252"/>
      <c r="T38" s="252"/>
      <c r="U38" s="252"/>
      <c r="V38" s="252"/>
      <c r="W38" s="252"/>
      <c r="X38" s="252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</row>
    <row r="39" spans="1:17" ht="12.75">
      <c r="A39" s="78" t="s">
        <v>35</v>
      </c>
      <c r="B39" s="79">
        <f aca="true" t="shared" si="3" ref="B39:Q39">AVERAGE(B8:B38)</f>
        <v>1.3</v>
      </c>
      <c r="C39" s="79">
        <f t="shared" si="3"/>
        <v>1.2</v>
      </c>
      <c r="D39" s="79">
        <f t="shared" si="3"/>
        <v>0.6333333333333333</v>
      </c>
      <c r="E39" s="79">
        <f t="shared" si="3"/>
        <v>0.9833333333333333</v>
      </c>
      <c r="F39" s="79">
        <f t="shared" si="3"/>
        <v>0.26666666666666666</v>
      </c>
      <c r="G39" s="80">
        <f t="shared" si="3"/>
        <v>2.05</v>
      </c>
      <c r="H39" s="94">
        <f t="shared" si="3"/>
        <v>6.225806451612903</v>
      </c>
      <c r="I39" s="79">
        <f t="shared" si="3"/>
        <v>1.6</v>
      </c>
      <c r="J39" s="79">
        <f t="shared" si="3"/>
        <v>4.733333333333333</v>
      </c>
      <c r="K39" s="79">
        <f t="shared" si="3"/>
        <v>2.1666666666666665</v>
      </c>
      <c r="L39" s="80">
        <f t="shared" si="3"/>
        <v>1.5333333333333334</v>
      </c>
      <c r="M39" s="94">
        <f t="shared" si="3"/>
        <v>9.709677419354838</v>
      </c>
      <c r="N39" s="79">
        <f t="shared" si="3"/>
        <v>0.4666666666666667</v>
      </c>
      <c r="O39" s="79">
        <f t="shared" si="3"/>
        <v>1.1333333333333333</v>
      </c>
      <c r="P39" s="80">
        <f t="shared" si="3"/>
        <v>0.08333333333333333</v>
      </c>
      <c r="Q39" s="248">
        <f t="shared" si="3"/>
        <v>1.6290322580645162</v>
      </c>
    </row>
    <row r="40" spans="1:17" ht="13.5" thickBot="1">
      <c r="A40" s="72" t="s">
        <v>36</v>
      </c>
      <c r="B40" s="95">
        <f aca="true" t="shared" si="4" ref="B40:Q40">B39*100/B7</f>
        <v>65</v>
      </c>
      <c r="C40" s="95">
        <f t="shared" si="4"/>
        <v>60</v>
      </c>
      <c r="D40" s="95">
        <f t="shared" si="4"/>
        <v>63.33333333333333</v>
      </c>
      <c r="E40" s="95">
        <f t="shared" si="4"/>
        <v>49.166666666666664</v>
      </c>
      <c r="F40" s="95">
        <f t="shared" si="4"/>
        <v>6.666666666666667</v>
      </c>
      <c r="G40" s="96">
        <f t="shared" si="4"/>
        <v>51.24999999999999</v>
      </c>
      <c r="H40" s="97">
        <f t="shared" si="4"/>
        <v>41.50537634408602</v>
      </c>
      <c r="I40" s="95">
        <f t="shared" si="4"/>
        <v>80</v>
      </c>
      <c r="J40" s="95">
        <f t="shared" si="4"/>
        <v>59.166666666666664</v>
      </c>
      <c r="K40" s="95">
        <f t="shared" si="4"/>
        <v>54.166666666666664</v>
      </c>
      <c r="L40" s="96">
        <f t="shared" si="4"/>
        <v>38.333333333333336</v>
      </c>
      <c r="M40" s="97">
        <f t="shared" si="4"/>
        <v>53.9426523297491</v>
      </c>
      <c r="N40" s="95">
        <f t="shared" si="4"/>
        <v>23.333333333333332</v>
      </c>
      <c r="O40" s="95">
        <f t="shared" si="4"/>
        <v>28.333333333333332</v>
      </c>
      <c r="P40" s="96">
        <f t="shared" si="4"/>
        <v>8.333333333333332</v>
      </c>
      <c r="Q40" s="249">
        <f t="shared" si="4"/>
        <v>23.27188940092166</v>
      </c>
    </row>
  </sheetData>
  <sheetProtection password="DD35" sheet="1" objects="1" scenarios="1"/>
  <mergeCells count="7">
    <mergeCell ref="Z5:AD5"/>
    <mergeCell ref="AE5:AH5"/>
    <mergeCell ref="S3:AH4"/>
    <mergeCell ref="B5:H5"/>
    <mergeCell ref="I5:M5"/>
    <mergeCell ref="N5:Q5"/>
    <mergeCell ref="S5:Y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pane xSplit="10" topLeftCell="K1" activePane="topRight" state="frozen"/>
      <selection pane="topLeft" activeCell="A1" sqref="A1"/>
      <selection pane="topRight" activeCell="AC42" sqref="AC42"/>
    </sheetView>
  </sheetViews>
  <sheetFormatPr defaultColWidth="9.00390625" defaultRowHeight="12.75"/>
  <cols>
    <col min="1" max="1" width="5.375" style="0" customWidth="1"/>
    <col min="2" max="6" width="4.75390625" style="34" customWidth="1"/>
    <col min="7" max="7" width="5.75390625" style="34" customWidth="1"/>
    <col min="8" max="8" width="4.75390625" style="34" customWidth="1"/>
    <col min="9" max="9" width="5.75390625" style="34" customWidth="1"/>
    <col min="10" max="10" width="7.125" style="0" customWidth="1"/>
    <col min="11" max="11" width="6.75390625" style="4" customWidth="1"/>
    <col min="12" max="16" width="2.75390625" style="4" customWidth="1"/>
    <col min="17" max="28" width="2.75390625" style="167" customWidth="1"/>
  </cols>
  <sheetData>
    <row r="1" spans="1:10" ht="36" customHeight="1">
      <c r="A1" s="313" t="s">
        <v>99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28" ht="26.25">
      <c r="A2" s="1"/>
      <c r="F2" s="83" t="s">
        <v>38</v>
      </c>
      <c r="J2" s="4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28" ht="21" thickBot="1">
      <c r="A3" s="1"/>
      <c r="C3" s="35"/>
      <c r="D3" s="35"/>
      <c r="E3" s="35"/>
      <c r="F3" s="35"/>
      <c r="G3" s="35"/>
      <c r="H3" s="35"/>
      <c r="I3" s="35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</row>
    <row r="4" spans="1:28" ht="18.75" thickBot="1">
      <c r="A4" s="3"/>
      <c r="B4" s="307" t="s">
        <v>23</v>
      </c>
      <c r="C4" s="308"/>
      <c r="D4" s="308"/>
      <c r="E4" s="308"/>
      <c r="F4" s="308"/>
      <c r="G4" s="308"/>
      <c r="H4" s="308"/>
      <c r="I4" s="296"/>
      <c r="J4" s="24"/>
      <c r="L4" s="320"/>
      <c r="M4" s="320"/>
      <c r="N4" s="320"/>
      <c r="O4" s="320"/>
      <c r="P4" s="320"/>
      <c r="Q4" s="320"/>
      <c r="R4" s="320"/>
      <c r="S4" s="320"/>
      <c r="T4" s="319"/>
      <c r="U4" s="319"/>
      <c r="V4" s="319"/>
      <c r="W4" s="319"/>
      <c r="X4" s="319"/>
      <c r="Y4" s="319"/>
      <c r="Z4" s="319"/>
      <c r="AA4" s="319"/>
      <c r="AB4" s="319"/>
    </row>
    <row r="5" spans="1:28" ht="18">
      <c r="A5" s="3"/>
      <c r="B5" s="304" t="s">
        <v>15</v>
      </c>
      <c r="C5" s="305"/>
      <c r="D5" s="305"/>
      <c r="E5" s="305"/>
      <c r="F5" s="306"/>
      <c r="G5" s="104" t="s">
        <v>21</v>
      </c>
      <c r="H5" s="309" t="s">
        <v>29</v>
      </c>
      <c r="I5" s="109" t="s">
        <v>21</v>
      </c>
      <c r="J5" s="311" t="s">
        <v>24</v>
      </c>
      <c r="L5" s="316"/>
      <c r="M5" s="317"/>
      <c r="N5" s="317"/>
      <c r="O5" s="317"/>
      <c r="P5" s="317"/>
      <c r="Q5" s="317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</row>
    <row r="6" spans="2:28" ht="13.5" thickBot="1">
      <c r="B6" s="59">
        <v>1</v>
      </c>
      <c r="C6" s="60">
        <v>2</v>
      </c>
      <c r="D6" s="60">
        <v>3</v>
      </c>
      <c r="E6" s="60">
        <v>4</v>
      </c>
      <c r="F6" s="61">
        <v>5</v>
      </c>
      <c r="G6" s="105" t="s">
        <v>16</v>
      </c>
      <c r="H6" s="310"/>
      <c r="I6" s="110" t="s">
        <v>22</v>
      </c>
      <c r="J6" s="312"/>
      <c r="L6" s="163"/>
      <c r="M6" s="163"/>
      <c r="N6" s="163"/>
      <c r="O6" s="163"/>
      <c r="P6" s="163"/>
      <c r="Q6" s="315"/>
      <c r="R6" s="315"/>
      <c r="S6" s="315"/>
      <c r="T6" s="168"/>
      <c r="U6" s="168"/>
      <c r="V6" s="168"/>
      <c r="W6" s="168"/>
      <c r="X6" s="168"/>
      <c r="Y6" s="168"/>
      <c r="Z6" s="168"/>
      <c r="AA6" s="168"/>
      <c r="AB6" s="168"/>
    </row>
    <row r="7" spans="1:28" ht="13.5" thickBot="1">
      <c r="A7" s="14" t="s">
        <v>4</v>
      </c>
      <c r="B7" s="113">
        <v>1</v>
      </c>
      <c r="C7" s="57">
        <v>8</v>
      </c>
      <c r="D7" s="57">
        <v>1.4</v>
      </c>
      <c r="E7" s="58">
        <v>1</v>
      </c>
      <c r="F7" s="56">
        <v>3</v>
      </c>
      <c r="G7" s="106">
        <f>SUM(B7:F7)</f>
        <v>14.4</v>
      </c>
      <c r="H7" s="36">
        <v>5.6</v>
      </c>
      <c r="I7" s="111">
        <f aca="true" t="shared" si="0" ref="I7:I38">SUM(H7:H7)</f>
        <v>5.6</v>
      </c>
      <c r="J7" s="169">
        <v>40</v>
      </c>
      <c r="L7" s="163"/>
      <c r="M7" s="163"/>
      <c r="N7" s="164"/>
      <c r="O7" s="163"/>
      <c r="P7" s="163"/>
      <c r="Q7" s="315"/>
      <c r="R7" s="315"/>
      <c r="S7" s="315"/>
      <c r="T7" s="168"/>
      <c r="U7" s="168"/>
      <c r="V7" s="168"/>
      <c r="W7" s="168"/>
      <c r="X7" s="168"/>
      <c r="Y7" s="168"/>
      <c r="Z7" s="168"/>
      <c r="AA7" s="168"/>
      <c r="AB7" s="168"/>
    </row>
    <row r="8" spans="1:28" ht="13.5" thickBot="1">
      <c r="A8" s="40">
        <v>1</v>
      </c>
      <c r="B8" s="156">
        <v>0</v>
      </c>
      <c r="C8" s="157">
        <v>0</v>
      </c>
      <c r="D8" s="157">
        <v>0</v>
      </c>
      <c r="E8" s="158">
        <v>0</v>
      </c>
      <c r="F8" s="159">
        <v>0</v>
      </c>
      <c r="G8" s="111">
        <f>SUM(B8:F8)</f>
        <v>0</v>
      </c>
      <c r="H8" s="160">
        <v>2.7</v>
      </c>
      <c r="I8" s="111">
        <f t="shared" si="0"/>
        <v>2.7</v>
      </c>
      <c r="J8" s="129">
        <v>10</v>
      </c>
      <c r="L8" s="165"/>
      <c r="M8" s="165"/>
      <c r="N8" s="165"/>
      <c r="O8" s="165"/>
      <c r="P8" s="165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28" ht="13.5" thickBot="1">
      <c r="A9" s="114">
        <v>2</v>
      </c>
      <c r="B9" s="86">
        <v>0.5</v>
      </c>
      <c r="C9" s="84">
        <v>5.3</v>
      </c>
      <c r="D9" s="84">
        <v>0.5</v>
      </c>
      <c r="E9" s="84">
        <v>1</v>
      </c>
      <c r="F9" s="85">
        <v>0</v>
      </c>
      <c r="G9" s="107">
        <f aca="true" t="shared" si="1" ref="G9:G38">SUM(B9:F9)</f>
        <v>7.3</v>
      </c>
      <c r="H9" s="86">
        <v>1.1</v>
      </c>
      <c r="I9" s="112">
        <f t="shared" si="0"/>
        <v>1.1</v>
      </c>
      <c r="J9" s="129">
        <v>15</v>
      </c>
      <c r="L9" s="165"/>
      <c r="M9" s="165"/>
      <c r="N9" s="165"/>
      <c r="O9" s="165"/>
      <c r="P9" s="165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1:28" ht="13.5" thickBot="1">
      <c r="A10" s="114">
        <v>3</v>
      </c>
      <c r="B10" s="86">
        <v>1</v>
      </c>
      <c r="C10" s="84">
        <v>0</v>
      </c>
      <c r="D10" s="84">
        <v>0</v>
      </c>
      <c r="E10" s="84">
        <v>0</v>
      </c>
      <c r="F10" s="85">
        <v>0</v>
      </c>
      <c r="G10" s="107">
        <f t="shared" si="1"/>
        <v>1</v>
      </c>
      <c r="H10" s="86">
        <v>0</v>
      </c>
      <c r="I10" s="112">
        <f t="shared" si="0"/>
        <v>0</v>
      </c>
      <c r="J10" s="129">
        <v>36</v>
      </c>
      <c r="L10" s="165"/>
      <c r="M10" s="165"/>
      <c r="N10" s="165"/>
      <c r="O10" s="165"/>
      <c r="P10" s="165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</row>
    <row r="11" spans="1:28" ht="13.5" thickBot="1">
      <c r="A11" s="115">
        <v>4</v>
      </c>
      <c r="B11" s="87">
        <v>1</v>
      </c>
      <c r="C11" s="88">
        <v>8</v>
      </c>
      <c r="D11" s="88">
        <v>1.3</v>
      </c>
      <c r="E11" s="88">
        <v>1</v>
      </c>
      <c r="F11" s="89">
        <v>2</v>
      </c>
      <c r="G11" s="107">
        <f t="shared" si="1"/>
        <v>13.3</v>
      </c>
      <c r="H11" s="87">
        <v>5.6</v>
      </c>
      <c r="I11" s="112">
        <f t="shared" si="0"/>
        <v>5.6</v>
      </c>
      <c r="J11" s="129">
        <v>37</v>
      </c>
      <c r="L11" s="165"/>
      <c r="M11" s="165"/>
      <c r="N11" s="165"/>
      <c r="O11" s="165"/>
      <c r="P11" s="165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:28" ht="13.5" thickBot="1">
      <c r="A12" s="115">
        <v>5</v>
      </c>
      <c r="B12" s="124"/>
      <c r="C12" s="125"/>
      <c r="D12" s="125"/>
      <c r="E12" s="125"/>
      <c r="F12" s="126"/>
      <c r="G12" s="127">
        <f t="shared" si="1"/>
        <v>0</v>
      </c>
      <c r="H12" s="124"/>
      <c r="I12" s="128">
        <f t="shared" si="0"/>
        <v>0</v>
      </c>
      <c r="J12" s="130">
        <v>0</v>
      </c>
      <c r="K12" s="167"/>
      <c r="L12" s="165"/>
      <c r="M12" s="165"/>
      <c r="N12" s="165"/>
      <c r="O12" s="165"/>
      <c r="P12" s="165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</row>
    <row r="13" spans="1:28" ht="13.5" thickBot="1">
      <c r="A13" s="115">
        <v>6</v>
      </c>
      <c r="B13" s="87">
        <v>1</v>
      </c>
      <c r="C13" s="88">
        <v>3</v>
      </c>
      <c r="D13" s="88">
        <v>0</v>
      </c>
      <c r="E13" s="88">
        <v>0</v>
      </c>
      <c r="F13" s="89">
        <v>3</v>
      </c>
      <c r="G13" s="107">
        <f t="shared" si="1"/>
        <v>7</v>
      </c>
      <c r="H13" s="87">
        <v>2.3</v>
      </c>
      <c r="I13" s="112">
        <f t="shared" si="0"/>
        <v>2.3</v>
      </c>
      <c r="J13" s="129">
        <v>0</v>
      </c>
      <c r="L13" s="165"/>
      <c r="M13" s="165"/>
      <c r="N13" s="165"/>
      <c r="O13" s="165"/>
      <c r="P13" s="165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28" ht="13.5" thickBot="1">
      <c r="A14" s="115">
        <v>7</v>
      </c>
      <c r="B14" s="87">
        <v>1</v>
      </c>
      <c r="C14" s="88">
        <v>0</v>
      </c>
      <c r="D14" s="88">
        <v>0</v>
      </c>
      <c r="E14" s="88">
        <v>0</v>
      </c>
      <c r="F14" s="89">
        <v>0</v>
      </c>
      <c r="G14" s="107">
        <f t="shared" si="1"/>
        <v>1</v>
      </c>
      <c r="H14" s="87">
        <v>0</v>
      </c>
      <c r="I14" s="112">
        <f t="shared" si="0"/>
        <v>0</v>
      </c>
      <c r="J14" s="129">
        <v>38</v>
      </c>
      <c r="L14" s="165"/>
      <c r="M14" s="165"/>
      <c r="N14" s="165"/>
      <c r="O14" s="165"/>
      <c r="P14" s="165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ht="13.5" thickBot="1">
      <c r="A15" s="115">
        <v>8</v>
      </c>
      <c r="B15" s="87">
        <v>1</v>
      </c>
      <c r="C15" s="88">
        <v>0</v>
      </c>
      <c r="D15" s="88">
        <v>0</v>
      </c>
      <c r="E15" s="88">
        <v>0</v>
      </c>
      <c r="F15" s="89">
        <v>0</v>
      </c>
      <c r="G15" s="107">
        <f t="shared" si="1"/>
        <v>1</v>
      </c>
      <c r="H15" s="87">
        <v>0</v>
      </c>
      <c r="I15" s="112">
        <f t="shared" si="0"/>
        <v>0</v>
      </c>
      <c r="J15" s="129">
        <v>0</v>
      </c>
      <c r="L15" s="165"/>
      <c r="M15" s="165"/>
      <c r="N15" s="165"/>
      <c r="O15" s="165"/>
      <c r="P15" s="165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ht="13.5" thickBot="1">
      <c r="A16" s="115">
        <v>9</v>
      </c>
      <c r="B16" s="87">
        <v>1</v>
      </c>
      <c r="C16" s="88">
        <v>3</v>
      </c>
      <c r="D16" s="88">
        <v>0.8</v>
      </c>
      <c r="E16" s="88">
        <v>0</v>
      </c>
      <c r="F16" s="89">
        <v>1</v>
      </c>
      <c r="G16" s="107">
        <f t="shared" si="1"/>
        <v>5.8</v>
      </c>
      <c r="H16" s="87">
        <v>3.9</v>
      </c>
      <c r="I16" s="112">
        <f t="shared" si="0"/>
        <v>3.9</v>
      </c>
      <c r="J16" s="129">
        <v>28</v>
      </c>
      <c r="L16" s="165"/>
      <c r="M16" s="165"/>
      <c r="N16" s="165"/>
      <c r="O16" s="165"/>
      <c r="P16" s="16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</row>
    <row r="17" spans="1:28" ht="13.5" thickBot="1">
      <c r="A17" s="115">
        <v>10</v>
      </c>
      <c r="B17" s="87">
        <v>1</v>
      </c>
      <c r="C17" s="88">
        <v>3.2</v>
      </c>
      <c r="D17" s="88">
        <v>0.3</v>
      </c>
      <c r="E17" s="88">
        <v>0</v>
      </c>
      <c r="F17" s="89">
        <v>0</v>
      </c>
      <c r="G17" s="107">
        <f t="shared" si="1"/>
        <v>4.5</v>
      </c>
      <c r="H17" s="87">
        <v>1.6</v>
      </c>
      <c r="I17" s="112">
        <f t="shared" si="0"/>
        <v>1.6</v>
      </c>
      <c r="J17" s="129">
        <v>38</v>
      </c>
      <c r="L17" s="165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13.5" thickBot="1">
      <c r="A18" s="115">
        <v>11</v>
      </c>
      <c r="B18" s="87">
        <v>1</v>
      </c>
      <c r="C18" s="88">
        <v>8</v>
      </c>
      <c r="D18" s="88">
        <v>0.5</v>
      </c>
      <c r="E18" s="88">
        <v>1</v>
      </c>
      <c r="F18" s="89">
        <v>1.3</v>
      </c>
      <c r="G18" s="107">
        <f t="shared" si="1"/>
        <v>11.8</v>
      </c>
      <c r="H18" s="87">
        <v>3.6</v>
      </c>
      <c r="I18" s="112">
        <f t="shared" si="0"/>
        <v>3.6</v>
      </c>
      <c r="J18" s="129">
        <v>38</v>
      </c>
      <c r="L18" s="165"/>
      <c r="M18" s="165"/>
      <c r="N18" s="165"/>
      <c r="O18" s="165"/>
      <c r="P18" s="165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spans="1:28" ht="13.5" thickBot="1">
      <c r="A19" s="115">
        <v>12</v>
      </c>
      <c r="B19" s="87">
        <v>1</v>
      </c>
      <c r="C19" s="88">
        <v>1.7</v>
      </c>
      <c r="D19" s="88">
        <v>0</v>
      </c>
      <c r="E19" s="88">
        <v>0</v>
      </c>
      <c r="F19" s="89">
        <v>0.3</v>
      </c>
      <c r="G19" s="107">
        <f t="shared" si="1"/>
        <v>3</v>
      </c>
      <c r="H19" s="87">
        <v>2.4</v>
      </c>
      <c r="I19" s="112">
        <f t="shared" si="0"/>
        <v>2.4</v>
      </c>
      <c r="J19" s="129">
        <v>33</v>
      </c>
      <c r="L19" s="165"/>
      <c r="M19" s="165"/>
      <c r="N19" s="165"/>
      <c r="O19" s="165"/>
      <c r="P19" s="165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13.5" thickBot="1">
      <c r="A20" s="115">
        <v>13</v>
      </c>
      <c r="B20" s="87">
        <v>1</v>
      </c>
      <c r="C20" s="88">
        <v>0</v>
      </c>
      <c r="D20" s="88">
        <v>0</v>
      </c>
      <c r="E20" s="88">
        <v>0</v>
      </c>
      <c r="F20" s="89">
        <v>1</v>
      </c>
      <c r="G20" s="107">
        <f t="shared" si="1"/>
        <v>2</v>
      </c>
      <c r="H20" s="87">
        <v>0</v>
      </c>
      <c r="I20" s="112">
        <f t="shared" si="0"/>
        <v>0</v>
      </c>
      <c r="J20" s="129">
        <v>25</v>
      </c>
      <c r="L20" s="165"/>
      <c r="M20" s="165"/>
      <c r="N20" s="165"/>
      <c r="O20" s="165"/>
      <c r="P20" s="165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spans="1:28" ht="13.5" thickBot="1">
      <c r="A21" s="115">
        <v>14</v>
      </c>
      <c r="B21" s="87">
        <v>1</v>
      </c>
      <c r="C21" s="88">
        <v>2.1</v>
      </c>
      <c r="D21" s="88">
        <v>0.4</v>
      </c>
      <c r="E21" s="88">
        <v>0</v>
      </c>
      <c r="F21" s="89">
        <v>0.6</v>
      </c>
      <c r="G21" s="107">
        <f t="shared" si="1"/>
        <v>4.1</v>
      </c>
      <c r="H21" s="87">
        <v>0</v>
      </c>
      <c r="I21" s="112">
        <f t="shared" si="0"/>
        <v>0</v>
      </c>
      <c r="J21" s="129">
        <v>31</v>
      </c>
      <c r="L21" s="165"/>
      <c r="M21" s="165"/>
      <c r="N21" s="165"/>
      <c r="O21" s="165"/>
      <c r="P21" s="165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3.5" thickBot="1">
      <c r="A22" s="115">
        <v>15</v>
      </c>
      <c r="B22" s="87">
        <v>0</v>
      </c>
      <c r="C22" s="88">
        <v>0</v>
      </c>
      <c r="D22" s="88">
        <v>0</v>
      </c>
      <c r="E22" s="88">
        <v>0</v>
      </c>
      <c r="F22" s="89">
        <v>0.6</v>
      </c>
      <c r="G22" s="107">
        <f t="shared" si="1"/>
        <v>0.6</v>
      </c>
      <c r="H22" s="87">
        <v>2.6</v>
      </c>
      <c r="I22" s="112">
        <f t="shared" si="0"/>
        <v>2.6</v>
      </c>
      <c r="J22" s="129">
        <v>4</v>
      </c>
      <c r="L22" s="165"/>
      <c r="M22" s="165"/>
      <c r="N22" s="165"/>
      <c r="O22" s="165"/>
      <c r="P22" s="165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spans="1:28" ht="13.5" thickBot="1">
      <c r="A23" s="115">
        <v>16</v>
      </c>
      <c r="B23" s="87">
        <v>1</v>
      </c>
      <c r="C23" s="88">
        <v>0.6</v>
      </c>
      <c r="D23" s="88">
        <v>0</v>
      </c>
      <c r="E23" s="88">
        <v>0</v>
      </c>
      <c r="F23" s="89">
        <v>1</v>
      </c>
      <c r="G23" s="107">
        <f t="shared" si="1"/>
        <v>2.6</v>
      </c>
      <c r="H23" s="87">
        <v>4.2</v>
      </c>
      <c r="I23" s="112">
        <f t="shared" si="0"/>
        <v>4.2</v>
      </c>
      <c r="J23" s="129">
        <v>17</v>
      </c>
      <c r="L23" s="165"/>
      <c r="M23" s="165"/>
      <c r="N23" s="165"/>
      <c r="O23" s="165"/>
      <c r="P23" s="165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</row>
    <row r="24" spans="1:28" ht="13.5" thickBot="1">
      <c r="A24" s="115">
        <v>17</v>
      </c>
      <c r="B24" s="87">
        <v>0</v>
      </c>
      <c r="C24" s="88">
        <v>0</v>
      </c>
      <c r="D24" s="88">
        <v>0</v>
      </c>
      <c r="E24" s="88">
        <v>0</v>
      </c>
      <c r="F24" s="89">
        <v>0</v>
      </c>
      <c r="G24" s="107">
        <f t="shared" si="1"/>
        <v>0</v>
      </c>
      <c r="H24" s="87">
        <v>0</v>
      </c>
      <c r="I24" s="112">
        <f t="shared" si="0"/>
        <v>0</v>
      </c>
      <c r="J24" s="129">
        <v>6</v>
      </c>
      <c r="L24" s="165"/>
      <c r="M24" s="165"/>
      <c r="N24" s="165"/>
      <c r="O24" s="165"/>
      <c r="P24" s="165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13.5" thickBot="1">
      <c r="A25" s="115">
        <v>18</v>
      </c>
      <c r="B25" s="87">
        <v>1</v>
      </c>
      <c r="C25" s="88">
        <v>6.8</v>
      </c>
      <c r="D25" s="88">
        <v>1.4</v>
      </c>
      <c r="E25" s="88">
        <v>1</v>
      </c>
      <c r="F25" s="89">
        <v>2.5</v>
      </c>
      <c r="G25" s="107">
        <f t="shared" si="1"/>
        <v>12.7</v>
      </c>
      <c r="H25" s="87">
        <v>3.6</v>
      </c>
      <c r="I25" s="112">
        <f t="shared" si="0"/>
        <v>3.6</v>
      </c>
      <c r="J25" s="129">
        <v>27</v>
      </c>
      <c r="L25" s="165"/>
      <c r="M25" s="165"/>
      <c r="N25" s="165"/>
      <c r="O25" s="165"/>
      <c r="P25" s="165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13.5" thickBot="1">
      <c r="A26" s="115">
        <v>19</v>
      </c>
      <c r="B26" s="87">
        <v>1</v>
      </c>
      <c r="C26" s="88">
        <v>0.8</v>
      </c>
      <c r="D26" s="88">
        <v>0.2</v>
      </c>
      <c r="E26" s="88">
        <v>0</v>
      </c>
      <c r="F26" s="89">
        <v>0</v>
      </c>
      <c r="G26" s="107">
        <f t="shared" si="1"/>
        <v>2</v>
      </c>
      <c r="H26" s="87">
        <v>2.3</v>
      </c>
      <c r="I26" s="112">
        <f t="shared" si="0"/>
        <v>2.3</v>
      </c>
      <c r="J26" s="129">
        <v>7</v>
      </c>
      <c r="L26" s="165"/>
      <c r="M26" s="165"/>
      <c r="N26" s="165"/>
      <c r="O26" s="165"/>
      <c r="P26" s="165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13.5" thickBot="1">
      <c r="A27" s="115">
        <v>20</v>
      </c>
      <c r="B27" s="87">
        <v>1</v>
      </c>
      <c r="C27" s="88">
        <v>0</v>
      </c>
      <c r="D27" s="88">
        <v>0</v>
      </c>
      <c r="E27" s="88">
        <v>0</v>
      </c>
      <c r="F27" s="89">
        <v>0</v>
      </c>
      <c r="G27" s="107">
        <f t="shared" si="1"/>
        <v>1</v>
      </c>
      <c r="H27" s="87">
        <v>1.3</v>
      </c>
      <c r="I27" s="112">
        <f t="shared" si="0"/>
        <v>1.3</v>
      </c>
      <c r="J27" s="129">
        <v>25</v>
      </c>
      <c r="L27" s="165"/>
      <c r="M27" s="165"/>
      <c r="N27" s="165"/>
      <c r="O27" s="165"/>
      <c r="P27" s="165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3.5" thickBot="1">
      <c r="A28" s="115">
        <v>21</v>
      </c>
      <c r="B28" s="87">
        <v>1</v>
      </c>
      <c r="C28" s="88">
        <v>0</v>
      </c>
      <c r="D28" s="88">
        <v>0</v>
      </c>
      <c r="E28" s="88">
        <v>0</v>
      </c>
      <c r="F28" s="89">
        <v>0</v>
      </c>
      <c r="G28" s="107">
        <f t="shared" si="1"/>
        <v>1</v>
      </c>
      <c r="H28" s="87">
        <v>1</v>
      </c>
      <c r="I28" s="112">
        <f t="shared" si="0"/>
        <v>1</v>
      </c>
      <c r="J28" s="129">
        <v>35</v>
      </c>
      <c r="L28" s="165"/>
      <c r="M28" s="165"/>
      <c r="N28" s="165"/>
      <c r="O28" s="165"/>
      <c r="P28" s="165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</row>
    <row r="29" spans="1:28" ht="13.5" thickBot="1">
      <c r="A29" s="115">
        <v>22</v>
      </c>
      <c r="B29" s="87">
        <v>1</v>
      </c>
      <c r="C29" s="88">
        <v>8</v>
      </c>
      <c r="D29" s="88">
        <v>1</v>
      </c>
      <c r="E29" s="88">
        <v>1</v>
      </c>
      <c r="F29" s="89">
        <v>2</v>
      </c>
      <c r="G29" s="107">
        <f t="shared" si="1"/>
        <v>13</v>
      </c>
      <c r="H29" s="87">
        <v>0</v>
      </c>
      <c r="I29" s="112">
        <f t="shared" si="0"/>
        <v>0</v>
      </c>
      <c r="J29" s="129">
        <v>33</v>
      </c>
      <c r="L29" s="165"/>
      <c r="M29" s="165"/>
      <c r="N29" s="165"/>
      <c r="O29" s="165"/>
      <c r="P29" s="165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1:28" ht="13.5" thickBot="1">
      <c r="A30" s="115">
        <v>23</v>
      </c>
      <c r="B30" s="87">
        <v>1</v>
      </c>
      <c r="C30" s="88">
        <v>0</v>
      </c>
      <c r="D30" s="88">
        <v>0</v>
      </c>
      <c r="E30" s="88">
        <v>0</v>
      </c>
      <c r="F30" s="89">
        <v>0</v>
      </c>
      <c r="G30" s="107">
        <f t="shared" si="1"/>
        <v>1</v>
      </c>
      <c r="H30" s="87">
        <v>0</v>
      </c>
      <c r="I30" s="112">
        <f t="shared" si="0"/>
        <v>0</v>
      </c>
      <c r="J30" s="129">
        <v>31</v>
      </c>
      <c r="L30" s="165"/>
      <c r="M30" s="165"/>
      <c r="N30" s="165"/>
      <c r="O30" s="165"/>
      <c r="P30" s="165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</row>
    <row r="31" spans="1:28" ht="13.5" thickBot="1">
      <c r="A31" s="115">
        <v>24</v>
      </c>
      <c r="B31" s="87">
        <v>0</v>
      </c>
      <c r="C31" s="88">
        <v>0</v>
      </c>
      <c r="D31" s="88">
        <v>0</v>
      </c>
      <c r="E31" s="88">
        <v>0</v>
      </c>
      <c r="F31" s="89">
        <v>0</v>
      </c>
      <c r="G31" s="107">
        <f t="shared" si="1"/>
        <v>0</v>
      </c>
      <c r="H31" s="87">
        <v>0</v>
      </c>
      <c r="I31" s="112">
        <f t="shared" si="0"/>
        <v>0</v>
      </c>
      <c r="J31" s="129">
        <v>37</v>
      </c>
      <c r="L31" s="165"/>
      <c r="M31" s="165"/>
      <c r="N31" s="165"/>
      <c r="O31" s="165"/>
      <c r="P31" s="165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28" ht="13.5" thickBot="1">
      <c r="A32" s="115">
        <v>25</v>
      </c>
      <c r="B32" s="87">
        <v>1</v>
      </c>
      <c r="C32" s="88">
        <v>7</v>
      </c>
      <c r="D32" s="88">
        <v>1</v>
      </c>
      <c r="E32" s="88">
        <v>1</v>
      </c>
      <c r="F32" s="89">
        <v>3</v>
      </c>
      <c r="G32" s="107">
        <f t="shared" si="1"/>
        <v>13</v>
      </c>
      <c r="H32" s="87">
        <v>3.9</v>
      </c>
      <c r="I32" s="112">
        <f t="shared" si="0"/>
        <v>3.9</v>
      </c>
      <c r="J32" s="129">
        <v>26</v>
      </c>
      <c r="L32" s="165"/>
      <c r="M32" s="165"/>
      <c r="N32" s="165"/>
      <c r="O32" s="165"/>
      <c r="P32" s="165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:28" ht="13.5" thickBot="1">
      <c r="A33" s="115">
        <v>26</v>
      </c>
      <c r="B33" s="87">
        <v>0</v>
      </c>
      <c r="C33" s="88">
        <v>0</v>
      </c>
      <c r="D33" s="88">
        <v>0</v>
      </c>
      <c r="E33" s="88">
        <v>0</v>
      </c>
      <c r="F33" s="89">
        <v>0</v>
      </c>
      <c r="G33" s="107">
        <f t="shared" si="1"/>
        <v>0</v>
      </c>
      <c r="H33" s="87">
        <v>0</v>
      </c>
      <c r="I33" s="112">
        <f t="shared" si="0"/>
        <v>0</v>
      </c>
      <c r="J33" s="129">
        <v>17</v>
      </c>
      <c r="L33" s="165"/>
      <c r="M33" s="165"/>
      <c r="N33" s="165"/>
      <c r="O33" s="165"/>
      <c r="P33" s="165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13.5" thickBot="1">
      <c r="A34" s="115">
        <v>27</v>
      </c>
      <c r="B34" s="87">
        <v>1</v>
      </c>
      <c r="C34" s="88">
        <v>2.4</v>
      </c>
      <c r="D34" s="88">
        <v>0.4</v>
      </c>
      <c r="E34" s="88">
        <v>0</v>
      </c>
      <c r="F34" s="89">
        <v>2.5</v>
      </c>
      <c r="G34" s="107">
        <f t="shared" si="1"/>
        <v>6.3</v>
      </c>
      <c r="H34" s="87">
        <v>3.4</v>
      </c>
      <c r="I34" s="112">
        <f t="shared" si="0"/>
        <v>3.4</v>
      </c>
      <c r="J34" s="129">
        <v>37</v>
      </c>
      <c r="L34" s="165"/>
      <c r="M34" s="165"/>
      <c r="N34" s="165"/>
      <c r="O34" s="165"/>
      <c r="P34" s="165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8" ht="13.5" thickBot="1">
      <c r="A35" s="115">
        <v>28</v>
      </c>
      <c r="B35" s="87">
        <v>1</v>
      </c>
      <c r="C35" s="88">
        <v>7</v>
      </c>
      <c r="D35" s="88">
        <v>0.6</v>
      </c>
      <c r="E35" s="88">
        <v>1</v>
      </c>
      <c r="F35" s="89">
        <v>2</v>
      </c>
      <c r="G35" s="107">
        <f t="shared" si="1"/>
        <v>11.6</v>
      </c>
      <c r="H35" s="87">
        <v>3.6</v>
      </c>
      <c r="I35" s="112">
        <f t="shared" si="0"/>
        <v>3.6</v>
      </c>
      <c r="J35" s="129">
        <v>39</v>
      </c>
      <c r="L35" s="165"/>
      <c r="M35" s="165"/>
      <c r="N35" s="165"/>
      <c r="O35" s="165"/>
      <c r="P35" s="165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13.5" thickBot="1">
      <c r="A36" s="115">
        <v>29</v>
      </c>
      <c r="B36" s="87">
        <v>0</v>
      </c>
      <c r="C36" s="88">
        <v>0</v>
      </c>
      <c r="D36" s="88">
        <v>0</v>
      </c>
      <c r="E36" s="88">
        <v>0</v>
      </c>
      <c r="F36" s="89">
        <v>1</v>
      </c>
      <c r="G36" s="107">
        <f t="shared" si="1"/>
        <v>1</v>
      </c>
      <c r="H36" s="87">
        <v>0</v>
      </c>
      <c r="I36" s="112">
        <f t="shared" si="0"/>
        <v>0</v>
      </c>
      <c r="J36" s="129">
        <v>10</v>
      </c>
      <c r="L36" s="165"/>
      <c r="M36" s="165"/>
      <c r="N36" s="165"/>
      <c r="O36" s="165"/>
      <c r="P36" s="165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8" ht="13.5" thickBot="1">
      <c r="A37" s="115">
        <v>30</v>
      </c>
      <c r="B37" s="87">
        <v>1</v>
      </c>
      <c r="C37" s="88">
        <v>0.8</v>
      </c>
      <c r="D37" s="88">
        <v>0.2</v>
      </c>
      <c r="E37" s="88">
        <v>0</v>
      </c>
      <c r="F37" s="89">
        <v>1</v>
      </c>
      <c r="G37" s="107">
        <f t="shared" si="1"/>
        <v>3</v>
      </c>
      <c r="H37" s="87">
        <v>0</v>
      </c>
      <c r="I37" s="112">
        <f t="shared" si="0"/>
        <v>0</v>
      </c>
      <c r="J37" s="129">
        <v>21</v>
      </c>
      <c r="L37" s="165"/>
      <c r="M37" s="165"/>
      <c r="N37" s="165"/>
      <c r="O37" s="165"/>
      <c r="P37" s="165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:28" ht="13.5" thickBot="1">
      <c r="A38" s="199">
        <v>31</v>
      </c>
      <c r="B38" s="200">
        <v>1</v>
      </c>
      <c r="C38" s="201">
        <v>5</v>
      </c>
      <c r="D38" s="201">
        <v>0.8</v>
      </c>
      <c r="E38" s="201">
        <v>1</v>
      </c>
      <c r="F38" s="202">
        <v>0</v>
      </c>
      <c r="G38" s="203">
        <f t="shared" si="1"/>
        <v>7.8</v>
      </c>
      <c r="H38" s="200">
        <v>3.3</v>
      </c>
      <c r="I38" s="203">
        <f t="shared" si="0"/>
        <v>3.3</v>
      </c>
      <c r="J38" s="195">
        <v>11</v>
      </c>
      <c r="L38" s="165"/>
      <c r="M38" s="165"/>
      <c r="N38" s="165"/>
      <c r="O38" s="165"/>
      <c r="P38" s="165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12.75">
      <c r="A39" s="24"/>
      <c r="B39" s="196">
        <f aca="true" t="shared" si="2" ref="B39:J39">AVERAGE(B8:B38)</f>
        <v>0.7833333333333333</v>
      </c>
      <c r="C39" s="90">
        <f t="shared" si="2"/>
        <v>2.4233333333333333</v>
      </c>
      <c r="D39" s="90">
        <f t="shared" si="2"/>
        <v>0.31333333333333335</v>
      </c>
      <c r="E39" s="90">
        <f t="shared" si="2"/>
        <v>0.26666666666666666</v>
      </c>
      <c r="F39" s="91">
        <f t="shared" si="2"/>
        <v>0.8266666666666665</v>
      </c>
      <c r="G39" s="197">
        <f t="shared" si="2"/>
        <v>4.464516129032258</v>
      </c>
      <c r="H39" s="198">
        <f t="shared" si="2"/>
        <v>1.7466666666666664</v>
      </c>
      <c r="I39" s="197">
        <f t="shared" si="2"/>
        <v>1.690322580645161</v>
      </c>
      <c r="J39" s="161">
        <f t="shared" si="2"/>
        <v>22.967741935483872</v>
      </c>
      <c r="L39" s="165"/>
      <c r="M39" s="165"/>
      <c r="N39" s="165"/>
      <c r="O39" s="165"/>
      <c r="P39" s="165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13.5" thickBot="1">
      <c r="A40" s="24"/>
      <c r="B40" s="102">
        <f aca="true" t="shared" si="3" ref="B40:J40">B39*100/B7</f>
        <v>78.33333333333333</v>
      </c>
      <c r="C40" s="98">
        <f t="shared" si="3"/>
        <v>30.291666666666668</v>
      </c>
      <c r="D40" s="103">
        <f t="shared" si="3"/>
        <v>22.380952380952383</v>
      </c>
      <c r="E40" s="99">
        <f t="shared" si="3"/>
        <v>26.666666666666668</v>
      </c>
      <c r="F40" s="100">
        <f t="shared" si="3"/>
        <v>27.555555555555554</v>
      </c>
      <c r="G40" s="108">
        <f t="shared" si="3"/>
        <v>31.003584229390682</v>
      </c>
      <c r="H40" s="101">
        <f t="shared" si="3"/>
        <v>31.190476190476186</v>
      </c>
      <c r="I40" s="108">
        <f t="shared" si="3"/>
        <v>30.18433179723502</v>
      </c>
      <c r="J40" s="162">
        <f t="shared" si="3"/>
        <v>57.41935483870968</v>
      </c>
      <c r="L40" s="165"/>
      <c r="M40" s="165"/>
      <c r="N40" s="165"/>
      <c r="O40" s="165"/>
      <c r="P40" s="165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2.75">
      <c r="L41" s="165"/>
      <c r="M41" s="165"/>
      <c r="N41" s="165"/>
      <c r="O41" s="165"/>
      <c r="P41" s="165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2.75">
      <c r="L42" s="165"/>
      <c r="M42" s="165"/>
      <c r="N42" s="165"/>
      <c r="O42" s="165"/>
      <c r="P42" s="165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</sheetData>
  <sheetProtection password="DD35" sheet="1" objects="1" scenarios="1"/>
  <mergeCells count="14">
    <mergeCell ref="A1:J1"/>
    <mergeCell ref="L2:AB3"/>
    <mergeCell ref="Q6:Q7"/>
    <mergeCell ref="S6:S7"/>
    <mergeCell ref="R6:R7"/>
    <mergeCell ref="L5:Q5"/>
    <mergeCell ref="R5:S5"/>
    <mergeCell ref="T4:AB4"/>
    <mergeCell ref="L4:S4"/>
    <mergeCell ref="T5:AB5"/>
    <mergeCell ref="B5:F5"/>
    <mergeCell ref="B4:I4"/>
    <mergeCell ref="H5:H6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technik</cp:lastModifiedBy>
  <cp:lastPrinted>2011-04-23T20:28:19Z</cp:lastPrinted>
  <dcterms:created xsi:type="dcterms:W3CDTF">2007-01-22T20:18:35Z</dcterms:created>
  <dcterms:modified xsi:type="dcterms:W3CDTF">2011-05-02T04:49:18Z</dcterms:modified>
  <cp:category/>
  <cp:version/>
  <cp:contentType/>
  <cp:contentStatus/>
</cp:coreProperties>
</file>